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-surheiluakatemia/Desktop/Uimaliitto/Alueleiritykset/Alueleirit yleistä k23/"/>
    </mc:Choice>
  </mc:AlternateContent>
  <xr:revisionPtr revIDLastSave="0" documentId="13_ncr:1_{91941D2B-1A29-B144-9894-4A619AE70A15}" xr6:coauthVersionLast="47" xr6:coauthVersionMax="47" xr10:uidLastSave="{00000000-0000-0000-0000-000000000000}"/>
  <bookViews>
    <workbookView xWindow="1420" yWindow="1060" windowWidth="26440" windowHeight="14340" xr2:uid="{C53F7FEE-7FE5-3E4E-84EA-F203F1BC9364}"/>
  </bookViews>
  <sheets>
    <sheet name="Lapset" sheetId="1" r:id="rId1"/>
    <sheet name="Nuoret" sheetId="2" r:id="rId2"/>
  </sheets>
  <externalReferences>
    <externalReference r:id="rId3"/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9" i="2" l="1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8" i="2"/>
  <c r="E47" i="2"/>
  <c r="E46" i="2"/>
  <c r="E45" i="2"/>
  <c r="E44" i="2"/>
  <c r="E43" i="2"/>
  <c r="D46" i="2" s="1"/>
  <c r="E42" i="2"/>
  <c r="E41" i="2"/>
  <c r="E40" i="2"/>
  <c r="D43" i="2" s="1"/>
  <c r="E39" i="2"/>
  <c r="E38" i="2"/>
  <c r="E37" i="2"/>
  <c r="D40" i="2" s="1"/>
  <c r="E36" i="2"/>
  <c r="E35" i="2"/>
  <c r="E34" i="2"/>
  <c r="E33" i="2"/>
  <c r="E32" i="2"/>
  <c r="E31" i="2"/>
  <c r="D31" i="2"/>
  <c r="X29" i="2"/>
  <c r="V29" i="2"/>
  <c r="T29" i="2"/>
  <c r="R29" i="2"/>
  <c r="P29" i="2"/>
  <c r="N29" i="2"/>
  <c r="L29" i="2"/>
  <c r="J29" i="2"/>
  <c r="H29" i="2"/>
  <c r="F29" i="2"/>
  <c r="B29" i="2"/>
  <c r="K23" i="2"/>
  <c r="D23" i="2"/>
  <c r="K22" i="2"/>
  <c r="D22" i="2"/>
  <c r="C31" i="2" s="1"/>
  <c r="B13" i="2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2" i="1"/>
  <c r="E61" i="1"/>
  <c r="E60" i="1"/>
  <c r="E59" i="1"/>
  <c r="E58" i="1"/>
  <c r="E57" i="1"/>
  <c r="D60" i="1" s="1"/>
  <c r="E56" i="1"/>
  <c r="E55" i="1"/>
  <c r="E54" i="1"/>
  <c r="E53" i="1"/>
  <c r="E52" i="1"/>
  <c r="E51" i="1"/>
  <c r="E50" i="1"/>
  <c r="E49" i="1"/>
  <c r="E48" i="1"/>
  <c r="E47" i="1"/>
  <c r="E46" i="1"/>
  <c r="E45" i="1"/>
  <c r="D48" i="1" s="1"/>
  <c r="E44" i="1"/>
  <c r="E43" i="1"/>
  <c r="E42" i="1"/>
  <c r="E41" i="1"/>
  <c r="E40" i="1"/>
  <c r="E39" i="1"/>
  <c r="E38" i="1"/>
  <c r="E37" i="1"/>
  <c r="E36" i="1"/>
  <c r="E35" i="1"/>
  <c r="E34" i="1"/>
  <c r="E33" i="1"/>
  <c r="E63" i="1" s="1"/>
  <c r="X31" i="1"/>
  <c r="V31" i="1"/>
  <c r="T31" i="1"/>
  <c r="R31" i="1"/>
  <c r="P31" i="1"/>
  <c r="N31" i="1"/>
  <c r="L31" i="1"/>
  <c r="J31" i="1"/>
  <c r="H31" i="1"/>
  <c r="F31" i="1"/>
  <c r="B31" i="1"/>
  <c r="K25" i="1"/>
  <c r="D25" i="1"/>
  <c r="K24" i="1"/>
  <c r="D24" i="1"/>
  <c r="C33" i="1" s="1"/>
  <c r="B15" i="1"/>
  <c r="D45" i="1" l="1"/>
  <c r="D57" i="1"/>
  <c r="D42" i="1"/>
  <c r="D54" i="1"/>
  <c r="D39" i="1"/>
  <c r="D51" i="1"/>
  <c r="D37" i="2"/>
  <c r="D34" i="2"/>
  <c r="E49" i="2"/>
  <c r="C32" i="2"/>
  <c r="C33" i="2" s="1"/>
  <c r="C34" i="2" s="1"/>
  <c r="B31" i="2"/>
  <c r="C34" i="1"/>
  <c r="C35" i="1" s="1"/>
  <c r="C36" i="1" s="1"/>
  <c r="B33" i="1"/>
  <c r="D33" i="1"/>
  <c r="D36" i="1"/>
  <c r="C35" i="2" l="1"/>
  <c r="C36" i="2" s="1"/>
  <c r="C37" i="2" s="1"/>
  <c r="B34" i="2"/>
  <c r="C37" i="1"/>
  <c r="C38" i="1" s="1"/>
  <c r="C39" i="1" s="1"/>
  <c r="B36" i="1"/>
  <c r="C38" i="2" l="1"/>
  <c r="C39" i="2" s="1"/>
  <c r="C40" i="2" s="1"/>
  <c r="B37" i="2"/>
  <c r="C40" i="1"/>
  <c r="C41" i="1" s="1"/>
  <c r="C42" i="1" s="1"/>
  <c r="B39" i="1"/>
  <c r="C41" i="2" l="1"/>
  <c r="C42" i="2" s="1"/>
  <c r="C43" i="2" s="1"/>
  <c r="B40" i="2"/>
  <c r="C43" i="1"/>
  <c r="C44" i="1" s="1"/>
  <c r="C45" i="1" s="1"/>
  <c r="B42" i="1"/>
  <c r="C44" i="2" l="1"/>
  <c r="C45" i="2" s="1"/>
  <c r="C46" i="2" s="1"/>
  <c r="B43" i="2"/>
  <c r="C46" i="1"/>
  <c r="C47" i="1" s="1"/>
  <c r="C48" i="1" s="1"/>
  <c r="B45" i="1"/>
  <c r="C47" i="2" l="1"/>
  <c r="C48" i="2" s="1"/>
  <c r="B46" i="2"/>
  <c r="C49" i="1"/>
  <c r="C50" i="1" s="1"/>
  <c r="C51" i="1" s="1"/>
  <c r="B48" i="1"/>
  <c r="C52" i="1" l="1"/>
  <c r="C53" i="1" s="1"/>
  <c r="C54" i="1" s="1"/>
  <c r="B51" i="1"/>
  <c r="C55" i="1" l="1"/>
  <c r="C56" i="1" s="1"/>
  <c r="C57" i="1" s="1"/>
  <c r="B54" i="1"/>
  <c r="C58" i="1" l="1"/>
  <c r="C59" i="1" s="1"/>
  <c r="C60" i="1" s="1"/>
  <c r="B57" i="1"/>
  <c r="C61" i="1" l="1"/>
  <c r="C62" i="1" s="1"/>
  <c r="B60" i="1"/>
</calcChain>
</file>

<file path=xl/sharedStrings.xml><?xml version="1.0" encoding="utf-8"?>
<sst xmlns="http://schemas.openxmlformats.org/spreadsheetml/2006/main" count="633" uniqueCount="41">
  <si>
    <t>Alueleirien testiuinnit</t>
  </si>
  <si>
    <t>Pudotussarja</t>
  </si>
  <si>
    <t>2x25</t>
  </si>
  <si>
    <t>Leiripaikka</t>
  </si>
  <si>
    <t>Uimari lkm</t>
  </si>
  <si>
    <t>Tytöt ka</t>
  </si>
  <si>
    <t>Tytöt min</t>
  </si>
  <si>
    <t>Tytöt max</t>
  </si>
  <si>
    <t>Pojat ka</t>
  </si>
  <si>
    <t>Pojat min</t>
  </si>
  <si>
    <t>Pojat max</t>
  </si>
  <si>
    <t>Ka t+p</t>
  </si>
  <si>
    <t>Aloituslähtö</t>
  </si>
  <si>
    <t>Seinäjoki</t>
  </si>
  <si>
    <t>L. 2'00</t>
  </si>
  <si>
    <t>Raisio</t>
  </si>
  <si>
    <t>Nokia</t>
  </si>
  <si>
    <t>Oulu</t>
  </si>
  <si>
    <t>Jyväskylä</t>
  </si>
  <si>
    <t>LYK</t>
  </si>
  <si>
    <t/>
  </si>
  <si>
    <t>Kaikki leirit</t>
  </si>
  <si>
    <t>Tytöt</t>
  </si>
  <si>
    <t>Pojat</t>
  </si>
  <si>
    <t>Kaikki min</t>
  </si>
  <si>
    <t>Kaikki max</t>
  </si>
  <si>
    <t>Kaikki</t>
  </si>
  <si>
    <t>min</t>
  </si>
  <si>
    <t>max</t>
  </si>
  <si>
    <t>Sataset lkm</t>
  </si>
  <si>
    <t>uimari-määrä/ lähtö</t>
  </si>
  <si>
    <t>Uimarit lkm</t>
  </si>
  <si>
    <t>pojat</t>
  </si>
  <si>
    <t>tytöt</t>
  </si>
  <si>
    <t>yht.</t>
  </si>
  <si>
    <t>Vierumäki</t>
  </si>
  <si>
    <t>L. 1'45</t>
  </si>
  <si>
    <t>Pajulahti</t>
  </si>
  <si>
    <t>Vuokatti</t>
  </si>
  <si>
    <t>Piispala</t>
  </si>
  <si>
    <t>Kuortane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</si>
</sst>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2"/>
      <color theme="1"/>
      <name val="Calibri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C9E8FF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1" xfId="0" applyFont="1" applyBorder="1"/>
    <xf numFmtId="0" fontId="2" fillId="0" borderId="2" xfId="0" applyFont="1" applyBorder="1"/>
    <xf numFmtId="0" fontId="1" fillId="0" borderId="3" xfId="0" applyFont="1" applyBorder="1"/>
    <xf numFmtId="0" fontId="4" fillId="0" borderId="3" xfId="0" applyFont="1" applyBorder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6" fillId="0" borderId="0" xfId="0" applyFont="1"/>
    <xf numFmtId="0" fontId="1" fillId="0" borderId="4" xfId="0" applyFont="1" applyBorder="1"/>
    <xf numFmtId="1" fontId="4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7" fillId="2" borderId="0" xfId="0" applyNumberFormat="1" applyFont="1" applyFill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1" fillId="0" borderId="6" xfId="0" applyFont="1" applyBorder="1"/>
    <xf numFmtId="1" fontId="4" fillId="0" borderId="7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1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8" fillId="0" borderId="0" xfId="0" applyFont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8" fillId="0" borderId="15" xfId="0" applyFont="1" applyBorder="1"/>
    <xf numFmtId="0" fontId="4" fillId="0" borderId="15" xfId="0" applyFont="1" applyBorder="1"/>
    <xf numFmtId="0" fontId="4" fillId="0" borderId="16" xfId="0" applyFont="1" applyBorder="1"/>
    <xf numFmtId="0" fontId="8" fillId="0" borderId="17" xfId="0" applyFont="1" applyBorder="1" applyAlignment="1">
      <alignment horizontal="center"/>
    </xf>
    <xf numFmtId="0" fontId="9" fillId="0" borderId="18" xfId="0" applyFont="1" applyBorder="1"/>
    <xf numFmtId="0" fontId="4" fillId="0" borderId="19" xfId="0" applyFont="1" applyBorder="1"/>
    <xf numFmtId="0" fontId="8" fillId="0" borderId="20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8" fillId="0" borderId="21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1" fontId="4" fillId="0" borderId="23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24" xfId="0" applyFont="1" applyBorder="1"/>
    <xf numFmtId="0" fontId="4" fillId="0" borderId="28" xfId="0" applyFont="1" applyBorder="1"/>
    <xf numFmtId="0" fontId="4" fillId="0" borderId="27" xfId="0" applyFont="1" applyBorder="1"/>
    <xf numFmtId="1" fontId="4" fillId="0" borderId="27" xfId="0" applyNumberFormat="1" applyFont="1" applyBorder="1" applyAlignment="1">
      <alignment horizontal="center"/>
    </xf>
    <xf numFmtId="0" fontId="0" fillId="0" borderId="30" xfId="0" applyBorder="1"/>
    <xf numFmtId="0" fontId="8" fillId="0" borderId="31" xfId="0" applyFont="1" applyBorder="1"/>
    <xf numFmtId="0" fontId="4" fillId="0" borderId="32" xfId="0" applyFont="1" applyBorder="1"/>
    <xf numFmtId="0" fontId="4" fillId="0" borderId="31" xfId="0" applyFont="1" applyBorder="1"/>
    <xf numFmtId="0" fontId="4" fillId="0" borderId="33" xfId="0" applyFont="1" applyBorder="1"/>
    <xf numFmtId="0" fontId="4" fillId="0" borderId="34" xfId="0" applyFont="1" applyBorder="1"/>
    <xf numFmtId="0" fontId="8" fillId="0" borderId="0" xfId="0" applyFont="1" applyBorder="1"/>
    <xf numFmtId="0" fontId="4" fillId="0" borderId="0" xfId="0" applyFont="1" applyBorder="1"/>
    <xf numFmtId="0" fontId="2" fillId="0" borderId="0" xfId="0" applyFont="1" applyBorder="1"/>
    <xf numFmtId="0" fontId="1" fillId="0" borderId="0" xfId="0" applyFont="1" applyBorder="1"/>
    <xf numFmtId="1" fontId="1" fillId="0" borderId="0" xfId="0" applyNumberFormat="1" applyFont="1" applyBorder="1"/>
    <xf numFmtId="2" fontId="1" fillId="0" borderId="0" xfId="0" applyNumberFormat="1" applyFont="1" applyBorder="1"/>
    <xf numFmtId="2" fontId="4" fillId="3" borderId="8" xfId="0" applyNumberFormat="1" applyFont="1" applyFill="1" applyBorder="1" applyAlignment="1">
      <alignment horizontal="center"/>
    </xf>
    <xf numFmtId="2" fontId="7" fillId="4" borderId="0" xfId="0" applyNumberFormat="1" applyFont="1" applyFill="1" applyAlignment="1">
      <alignment horizontal="center"/>
    </xf>
    <xf numFmtId="0" fontId="12" fillId="0" borderId="29" xfId="0" applyFont="1" applyBorder="1"/>
    <xf numFmtId="0" fontId="4" fillId="0" borderId="35" xfId="0" applyFont="1" applyBorder="1"/>
    <xf numFmtId="0" fontId="5" fillId="0" borderId="36" xfId="0" applyFont="1" applyBorder="1"/>
    <xf numFmtId="0" fontId="5" fillId="0" borderId="37" xfId="0" applyFont="1" applyBorder="1"/>
    <xf numFmtId="0" fontId="5" fillId="0" borderId="38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4" fillId="0" borderId="39" xfId="0" applyFont="1" applyBorder="1"/>
    <xf numFmtId="0" fontId="4" fillId="5" borderId="24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</cellXfs>
  <cellStyles count="1">
    <cellStyle name="Normaali" xfId="0" builtinId="0"/>
  </cellStyles>
  <dxfs count="29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  <dxf>
      <fill>
        <patternFill patternType="solid">
          <fgColor rgb="FFFDDCE8"/>
          <bgColor rgb="FFFDDCE8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91D63"/>
          <bgColor rgb="FFE91D63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  <dxf>
      <fill>
        <patternFill patternType="solid">
          <fgColor rgb="FFFDDCE8"/>
          <bgColor rgb="FFFDDCE8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91D63"/>
          <bgColor rgb="FFE91D63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</dxfs>
  <tableStyles count="7" defaultTableStyle="TableStyleMedium2" defaultPivotStyle="PivotStyleLight16">
    <tableStyle name="Yhteenveto-style" pivot="0" count="3" xr9:uid="{E6043D46-0100-8246-8D46-2A9A6829BBCA}">
      <tableStyleElement type="headerRow" dxfId="28"/>
      <tableStyleElement type="firstRowStripe" dxfId="27"/>
      <tableStyleElement type="secondRowStripe" dxfId="26"/>
    </tableStyle>
    <tableStyle name="Yhteenveto-style 2" pivot="0" count="3" xr9:uid="{E59AFC64-E182-D74C-9366-9EDED6A678EA}">
      <tableStyleElement type="headerRow" dxfId="25"/>
      <tableStyleElement type="firstRowStripe" dxfId="24"/>
      <tableStyleElement type="secondRowStripe" dxfId="23"/>
    </tableStyle>
    <tableStyle name="Yhteenveto-style 3" pivot="0" count="3" xr9:uid="{9D5F7CE5-264C-EF41-AA6A-5CA5B361F4B8}">
      <tableStyleElement type="headerRow" dxfId="22"/>
      <tableStyleElement type="firstRowStripe" dxfId="21"/>
      <tableStyleElement type="secondRowStripe" dxfId="20"/>
    </tableStyle>
    <tableStyle name="Yhteenveto-style 4" pivot="0" count="3" xr9:uid="{86956226-8877-394C-A0A7-B6034A7E9254}">
      <tableStyleElement type="headerRow" dxfId="19"/>
      <tableStyleElement type="firstRowStripe" dxfId="18"/>
      <tableStyleElement type="secondRowStripe" dxfId="17"/>
    </tableStyle>
    <tableStyle name="Yhteenveto-style 5" pivot="0" count="3" xr9:uid="{B5009308-4C3B-4248-B8ED-50E3D5830CB7}">
      <tableStyleElement type="headerRow" dxfId="16"/>
      <tableStyleElement type="firstRowStripe" dxfId="15"/>
      <tableStyleElement type="secondRowStripe" dxfId="14"/>
    </tableStyle>
    <tableStyle name="Yhteenveto-style 6" pivot="0" count="3" xr9:uid="{13E1D36A-37D2-884B-8DA6-10016D8B720F}">
      <tableStyleElement type="headerRow" dxfId="13"/>
      <tableStyleElement type="firstRowStripe" dxfId="12"/>
      <tableStyleElement type="secondRowStripe" dxfId="11"/>
    </tableStyle>
    <tableStyle name="Yhteenveto-style 7" pivot="0" count="3" xr9:uid="{170B56FC-E241-FA45-B340-58DDA395DC6E}">
      <tableStyleElement type="headerRow" dxfId="10"/>
      <tableStyleElement type="firstRowStripe" dxfId="9"/>
      <tableStyleElement type="secondRowStripe" dxfId="8"/>
    </tableStyle>
  </tableStyles>
  <colors>
    <mruColors>
      <color rgb="FFC9E8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stit_alueleirit-lasten-2023%20Keva&#776;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estit_alueleirit_nuoret-2023%20Keva&#776;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hteenveto"/>
      <sheetName val="Pohja"/>
      <sheetName val="Seinäjoki"/>
      <sheetName val="Raisio"/>
      <sheetName val="Nokia"/>
      <sheetName val="Oulu"/>
      <sheetName val="Jyväskylä"/>
      <sheetName val="LYK"/>
      <sheetName val="lähdö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Eka lähtö=</v>
          </cell>
          <cell r="C1" t="str">
            <v>L. 2'00</v>
          </cell>
        </row>
        <row r="2">
          <cell r="A2">
            <v>1</v>
          </cell>
          <cell r="B2" t="str">
            <v>L. 2'00</v>
          </cell>
          <cell r="C2">
            <v>1</v>
          </cell>
          <cell r="D2">
            <v>1</v>
          </cell>
        </row>
        <row r="3">
          <cell r="A3">
            <v>2</v>
          </cell>
          <cell r="B3" t="str">
            <v>L. 2'00</v>
          </cell>
          <cell r="C3">
            <v>2</v>
          </cell>
          <cell r="D3">
            <v>2</v>
          </cell>
        </row>
        <row r="4">
          <cell r="A4">
            <v>3</v>
          </cell>
          <cell r="B4" t="str">
            <v>L. 2'00</v>
          </cell>
          <cell r="C4">
            <v>3</v>
          </cell>
          <cell r="D4">
            <v>3</v>
          </cell>
        </row>
        <row r="5">
          <cell r="A5">
            <v>4</v>
          </cell>
          <cell r="B5" t="str">
            <v>L. 1'55</v>
          </cell>
          <cell r="C5">
            <v>4</v>
          </cell>
          <cell r="D5">
            <v>1</v>
          </cell>
        </row>
        <row r="6">
          <cell r="A6">
            <v>5</v>
          </cell>
          <cell r="B6" t="str">
            <v>L. 1'55</v>
          </cell>
          <cell r="C6">
            <v>5</v>
          </cell>
          <cell r="D6">
            <v>2</v>
          </cell>
        </row>
        <row r="7">
          <cell r="A7">
            <v>6</v>
          </cell>
          <cell r="B7" t="str">
            <v>L. 1'55</v>
          </cell>
          <cell r="C7">
            <v>6</v>
          </cell>
          <cell r="D7">
            <v>3</v>
          </cell>
        </row>
        <row r="8">
          <cell r="A8">
            <v>7</v>
          </cell>
          <cell r="B8" t="str">
            <v>L. 1'50</v>
          </cell>
          <cell r="C8">
            <v>7</v>
          </cell>
          <cell r="D8">
            <v>1</v>
          </cell>
        </row>
        <row r="9">
          <cell r="A9">
            <v>8</v>
          </cell>
          <cell r="B9" t="str">
            <v>L. 1'50</v>
          </cell>
          <cell r="C9">
            <v>8</v>
          </cell>
          <cell r="D9">
            <v>2</v>
          </cell>
        </row>
        <row r="10">
          <cell r="A10">
            <v>9</v>
          </cell>
          <cell r="B10" t="str">
            <v>L. 1'50</v>
          </cell>
          <cell r="C10">
            <v>9</v>
          </cell>
          <cell r="D10">
            <v>3</v>
          </cell>
        </row>
        <row r="11">
          <cell r="A11">
            <v>10</v>
          </cell>
          <cell r="B11" t="str">
            <v>L. 1'45</v>
          </cell>
          <cell r="C11">
            <v>10</v>
          </cell>
          <cell r="D11">
            <v>1</v>
          </cell>
        </row>
        <row r="12">
          <cell r="A12">
            <v>11</v>
          </cell>
          <cell r="B12" t="str">
            <v>L. 1'45</v>
          </cell>
          <cell r="C12">
            <v>11</v>
          </cell>
          <cell r="D12">
            <v>2</v>
          </cell>
        </row>
        <row r="13">
          <cell r="A13">
            <v>12</v>
          </cell>
          <cell r="B13" t="str">
            <v>L. 1'45</v>
          </cell>
          <cell r="C13">
            <v>12</v>
          </cell>
          <cell r="D13">
            <v>3</v>
          </cell>
        </row>
        <row r="14">
          <cell r="A14">
            <v>13</v>
          </cell>
          <cell r="B14" t="str">
            <v>L. 1'40</v>
          </cell>
          <cell r="C14">
            <v>13</v>
          </cell>
          <cell r="D14">
            <v>1</v>
          </cell>
        </row>
        <row r="15">
          <cell r="A15">
            <v>14</v>
          </cell>
          <cell r="B15" t="str">
            <v>L. 1'40</v>
          </cell>
          <cell r="C15">
            <v>14</v>
          </cell>
          <cell r="D15">
            <v>2</v>
          </cell>
        </row>
        <row r="16">
          <cell r="A16">
            <v>15</v>
          </cell>
          <cell r="B16" t="str">
            <v>L. 1'40</v>
          </cell>
          <cell r="C16">
            <v>15</v>
          </cell>
          <cell r="D16">
            <v>3</v>
          </cell>
        </row>
        <row r="17">
          <cell r="A17">
            <v>16</v>
          </cell>
          <cell r="B17" t="str">
            <v>L. 1'35</v>
          </cell>
          <cell r="C17">
            <v>16</v>
          </cell>
          <cell r="D17">
            <v>1</v>
          </cell>
        </row>
        <row r="18">
          <cell r="A18">
            <v>17</v>
          </cell>
          <cell r="B18" t="str">
            <v>L. 1'35</v>
          </cell>
          <cell r="C18">
            <v>17</v>
          </cell>
          <cell r="D18">
            <v>2</v>
          </cell>
        </row>
        <row r="19">
          <cell r="A19">
            <v>18</v>
          </cell>
          <cell r="B19" t="str">
            <v>L. 1'35</v>
          </cell>
          <cell r="C19">
            <v>18</v>
          </cell>
          <cell r="D19">
            <v>3</v>
          </cell>
        </row>
        <row r="20">
          <cell r="A20">
            <v>19</v>
          </cell>
          <cell r="B20" t="str">
            <v>L. 1'30</v>
          </cell>
          <cell r="C20">
            <v>19</v>
          </cell>
          <cell r="D20">
            <v>1</v>
          </cell>
        </row>
        <row r="21">
          <cell r="A21">
            <v>20</v>
          </cell>
          <cell r="B21" t="str">
            <v>L. 1'30</v>
          </cell>
          <cell r="C21">
            <v>20</v>
          </cell>
          <cell r="D21">
            <v>2</v>
          </cell>
        </row>
        <row r="22">
          <cell r="A22">
            <v>21</v>
          </cell>
          <cell r="B22" t="str">
            <v>L. 1'30</v>
          </cell>
          <cell r="C22">
            <v>21</v>
          </cell>
          <cell r="D22">
            <v>3</v>
          </cell>
        </row>
        <row r="23">
          <cell r="A23">
            <v>22</v>
          </cell>
          <cell r="B23" t="str">
            <v>L. 1'25</v>
          </cell>
          <cell r="C23">
            <v>22</v>
          </cell>
          <cell r="D23">
            <v>1</v>
          </cell>
        </row>
        <row r="24">
          <cell r="A24">
            <v>23</v>
          </cell>
          <cell r="B24" t="str">
            <v>L. 1'25</v>
          </cell>
          <cell r="C24">
            <v>23</v>
          </cell>
          <cell r="D24">
            <v>2</v>
          </cell>
        </row>
        <row r="25">
          <cell r="A25">
            <v>24</v>
          </cell>
          <cell r="B25" t="str">
            <v>L. 1'25</v>
          </cell>
          <cell r="C25">
            <v>24</v>
          </cell>
          <cell r="D25">
            <v>3</v>
          </cell>
        </row>
        <row r="26">
          <cell r="A26">
            <v>25</v>
          </cell>
          <cell r="B26" t="str">
            <v>L. 1'20</v>
          </cell>
          <cell r="C26">
            <v>25</v>
          </cell>
          <cell r="D26">
            <v>1</v>
          </cell>
        </row>
        <row r="27">
          <cell r="A27">
            <v>26</v>
          </cell>
          <cell r="B27" t="str">
            <v>L. 1'20</v>
          </cell>
          <cell r="C27">
            <v>26</v>
          </cell>
          <cell r="D27">
            <v>2</v>
          </cell>
        </row>
        <row r="28">
          <cell r="A28">
            <v>27</v>
          </cell>
          <cell r="B28" t="str">
            <v>L. 1'20</v>
          </cell>
          <cell r="C28">
            <v>27</v>
          </cell>
          <cell r="D28">
            <v>3</v>
          </cell>
        </row>
        <row r="29">
          <cell r="A29">
            <v>28</v>
          </cell>
          <cell r="B29" t="str">
            <v>L. 1'15</v>
          </cell>
          <cell r="C29">
            <v>28</v>
          </cell>
          <cell r="D29">
            <v>1</v>
          </cell>
        </row>
        <row r="30">
          <cell r="A30">
            <v>29</v>
          </cell>
          <cell r="B30" t="str">
            <v>L. 1'15</v>
          </cell>
          <cell r="C30">
            <v>29</v>
          </cell>
          <cell r="D30">
            <v>2</v>
          </cell>
        </row>
        <row r="31">
          <cell r="A31">
            <v>30</v>
          </cell>
          <cell r="B31" t="str">
            <v>L. 1'15</v>
          </cell>
          <cell r="C31">
            <v>30</v>
          </cell>
          <cell r="D31">
            <v>3</v>
          </cell>
        </row>
        <row r="32">
          <cell r="A32">
            <v>31</v>
          </cell>
          <cell r="B32" t="str">
            <v>L. 1'10</v>
          </cell>
          <cell r="C32">
            <v>31</v>
          </cell>
          <cell r="D32">
            <v>1</v>
          </cell>
        </row>
        <row r="33">
          <cell r="A33">
            <v>32</v>
          </cell>
          <cell r="B33" t="str">
            <v>L. 1'10</v>
          </cell>
          <cell r="C33">
            <v>32</v>
          </cell>
          <cell r="D33">
            <v>2</v>
          </cell>
        </row>
        <row r="34">
          <cell r="A34">
            <v>33</v>
          </cell>
          <cell r="B34" t="str">
            <v>L. 1'10</v>
          </cell>
          <cell r="C34">
            <v>33</v>
          </cell>
          <cell r="D34">
            <v>3</v>
          </cell>
        </row>
        <row r="35">
          <cell r="A35">
            <v>34</v>
          </cell>
          <cell r="B35" t="str">
            <v>L. 1'05</v>
          </cell>
          <cell r="C35">
            <v>34</v>
          </cell>
          <cell r="D35">
            <v>1</v>
          </cell>
        </row>
        <row r="36">
          <cell r="A36">
            <v>35</v>
          </cell>
          <cell r="B36" t="str">
            <v>L. 1'05</v>
          </cell>
          <cell r="C36">
            <v>35</v>
          </cell>
          <cell r="D36">
            <v>2</v>
          </cell>
        </row>
        <row r="37">
          <cell r="A37">
            <v>36</v>
          </cell>
          <cell r="B37" t="str">
            <v>L. 1'05</v>
          </cell>
          <cell r="C37">
            <v>36</v>
          </cell>
          <cell r="D37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hteenveto"/>
      <sheetName val="Pohja"/>
      <sheetName val="Vierumäki"/>
      <sheetName val="Pajulahti"/>
      <sheetName val="Vuokatti"/>
      <sheetName val="Piispala"/>
      <sheetName val="Kuortane"/>
      <sheetName val="lähdö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Eka lähtö=</v>
          </cell>
          <cell r="C1" t="str">
            <v>L. 1'45</v>
          </cell>
        </row>
        <row r="2">
          <cell r="A2">
            <v>1</v>
          </cell>
          <cell r="B2" t="str">
            <v>L. 1'45</v>
          </cell>
          <cell r="C2">
            <v>1</v>
          </cell>
          <cell r="D2">
            <v>1</v>
          </cell>
        </row>
        <row r="3">
          <cell r="A3">
            <v>2</v>
          </cell>
          <cell r="B3" t="str">
            <v>L. 1'45</v>
          </cell>
          <cell r="C3">
            <v>2</v>
          </cell>
          <cell r="D3">
            <v>2</v>
          </cell>
        </row>
        <row r="4">
          <cell r="A4">
            <v>3</v>
          </cell>
          <cell r="B4" t="str">
            <v>L. 1'45</v>
          </cell>
          <cell r="C4">
            <v>3</v>
          </cell>
          <cell r="D4">
            <v>3</v>
          </cell>
        </row>
        <row r="5">
          <cell r="A5">
            <v>4</v>
          </cell>
          <cell r="B5" t="str">
            <v>L. 1'40</v>
          </cell>
          <cell r="C5">
            <v>4</v>
          </cell>
          <cell r="D5">
            <v>1</v>
          </cell>
        </row>
        <row r="6">
          <cell r="A6">
            <v>5</v>
          </cell>
          <cell r="B6" t="str">
            <v>L. 1'40</v>
          </cell>
          <cell r="C6">
            <v>5</v>
          </cell>
          <cell r="D6">
            <v>2</v>
          </cell>
        </row>
        <row r="7">
          <cell r="A7">
            <v>6</v>
          </cell>
          <cell r="B7" t="str">
            <v>L. 1'40</v>
          </cell>
          <cell r="C7">
            <v>6</v>
          </cell>
          <cell r="D7">
            <v>3</v>
          </cell>
        </row>
        <row r="8">
          <cell r="A8">
            <v>7</v>
          </cell>
          <cell r="B8" t="str">
            <v>L. 1'35</v>
          </cell>
          <cell r="C8">
            <v>7</v>
          </cell>
          <cell r="D8">
            <v>1</v>
          </cell>
        </row>
        <row r="9">
          <cell r="A9">
            <v>8</v>
          </cell>
          <cell r="B9" t="str">
            <v>L. 1'35</v>
          </cell>
          <cell r="C9">
            <v>8</v>
          </cell>
          <cell r="D9">
            <v>2</v>
          </cell>
        </row>
        <row r="10">
          <cell r="A10">
            <v>9</v>
          </cell>
          <cell r="B10" t="str">
            <v>L. 1'35</v>
          </cell>
          <cell r="C10">
            <v>9</v>
          </cell>
          <cell r="D10">
            <v>3</v>
          </cell>
        </row>
        <row r="11">
          <cell r="A11">
            <v>10</v>
          </cell>
          <cell r="B11" t="str">
            <v>L. 1'30</v>
          </cell>
          <cell r="C11">
            <v>10</v>
          </cell>
          <cell r="D11">
            <v>1</v>
          </cell>
        </row>
        <row r="12">
          <cell r="A12">
            <v>11</v>
          </cell>
          <cell r="B12" t="str">
            <v>L. 1'30</v>
          </cell>
          <cell r="C12">
            <v>11</v>
          </cell>
          <cell r="D12">
            <v>2</v>
          </cell>
        </row>
        <row r="13">
          <cell r="A13">
            <v>12</v>
          </cell>
          <cell r="B13" t="str">
            <v>L. 1'30</v>
          </cell>
          <cell r="C13">
            <v>12</v>
          </cell>
          <cell r="D13">
            <v>3</v>
          </cell>
        </row>
        <row r="14">
          <cell r="A14">
            <v>13</v>
          </cell>
          <cell r="B14" t="str">
            <v>L. 1'25</v>
          </cell>
          <cell r="C14">
            <v>13</v>
          </cell>
          <cell r="D14">
            <v>1</v>
          </cell>
        </row>
        <row r="15">
          <cell r="A15">
            <v>14</v>
          </cell>
          <cell r="B15" t="str">
            <v>L. 1'25</v>
          </cell>
          <cell r="C15">
            <v>14</v>
          </cell>
          <cell r="D15">
            <v>2</v>
          </cell>
        </row>
        <row r="16">
          <cell r="A16">
            <v>15</v>
          </cell>
          <cell r="B16" t="str">
            <v>L. 1'25</v>
          </cell>
          <cell r="C16">
            <v>15</v>
          </cell>
          <cell r="D16">
            <v>3</v>
          </cell>
        </row>
        <row r="17">
          <cell r="A17">
            <v>16</v>
          </cell>
          <cell r="B17" t="str">
            <v>L. 1'20</v>
          </cell>
          <cell r="C17">
            <v>16</v>
          </cell>
          <cell r="D17">
            <v>1</v>
          </cell>
        </row>
        <row r="18">
          <cell r="A18">
            <v>17</v>
          </cell>
          <cell r="B18" t="str">
            <v>L. 1'20</v>
          </cell>
          <cell r="C18">
            <v>17</v>
          </cell>
          <cell r="D18">
            <v>2</v>
          </cell>
        </row>
        <row r="19">
          <cell r="A19">
            <v>18</v>
          </cell>
          <cell r="B19" t="str">
            <v>L. 1'20</v>
          </cell>
          <cell r="C19">
            <v>18</v>
          </cell>
          <cell r="D19">
            <v>3</v>
          </cell>
        </row>
        <row r="20">
          <cell r="A20">
            <v>19</v>
          </cell>
          <cell r="B20" t="str">
            <v>L. 1'15</v>
          </cell>
          <cell r="C20">
            <v>19</v>
          </cell>
          <cell r="D20">
            <v>1</v>
          </cell>
        </row>
        <row r="21">
          <cell r="A21">
            <v>20</v>
          </cell>
          <cell r="B21" t="str">
            <v>L. 1'15</v>
          </cell>
          <cell r="C21">
            <v>20</v>
          </cell>
          <cell r="D21">
            <v>2</v>
          </cell>
        </row>
        <row r="22">
          <cell r="A22">
            <v>21</v>
          </cell>
          <cell r="B22" t="str">
            <v>L. 1'15</v>
          </cell>
          <cell r="C22">
            <v>21</v>
          </cell>
          <cell r="D22">
            <v>3</v>
          </cell>
        </row>
        <row r="23">
          <cell r="A23">
            <v>22</v>
          </cell>
          <cell r="B23" t="str">
            <v>L. 1'10</v>
          </cell>
          <cell r="C23">
            <v>22</v>
          </cell>
          <cell r="D23">
            <v>1</v>
          </cell>
        </row>
        <row r="24">
          <cell r="A24">
            <v>23</v>
          </cell>
          <cell r="B24" t="str">
            <v>L. 1'10</v>
          </cell>
          <cell r="C24">
            <v>23</v>
          </cell>
          <cell r="D24">
            <v>2</v>
          </cell>
        </row>
        <row r="25">
          <cell r="A25">
            <v>24</v>
          </cell>
          <cell r="B25" t="str">
            <v>L. 1'10</v>
          </cell>
          <cell r="C25">
            <v>24</v>
          </cell>
          <cell r="D25">
            <v>3</v>
          </cell>
        </row>
        <row r="26">
          <cell r="A26">
            <v>25</v>
          </cell>
          <cell r="B26" t="str">
            <v>L. 1'05</v>
          </cell>
          <cell r="C26">
            <v>25</v>
          </cell>
          <cell r="D26">
            <v>1</v>
          </cell>
        </row>
        <row r="27">
          <cell r="A27">
            <v>26</v>
          </cell>
          <cell r="B27" t="str">
            <v>L. 1'05</v>
          </cell>
          <cell r="C27">
            <v>26</v>
          </cell>
          <cell r="D27">
            <v>2</v>
          </cell>
        </row>
        <row r="28">
          <cell r="A28">
            <v>27</v>
          </cell>
          <cell r="B28" t="str">
            <v>L. 1'05</v>
          </cell>
          <cell r="C28">
            <v>27</v>
          </cell>
          <cell r="D28">
            <v>3</v>
          </cell>
        </row>
        <row r="29">
          <cell r="A29">
            <v>28</v>
          </cell>
          <cell r="B29" t="str">
            <v>L. 1'00</v>
          </cell>
          <cell r="C29">
            <v>28</v>
          </cell>
          <cell r="D29">
            <v>1</v>
          </cell>
        </row>
        <row r="30">
          <cell r="A30">
            <v>29</v>
          </cell>
          <cell r="B30" t="str">
            <v>L. 1'00</v>
          </cell>
          <cell r="C30">
            <v>29</v>
          </cell>
          <cell r="D30">
            <v>2</v>
          </cell>
        </row>
        <row r="31">
          <cell r="A31">
            <v>30</v>
          </cell>
          <cell r="B31" t="str">
            <v>L. 1'00</v>
          </cell>
          <cell r="C31">
            <v>30</v>
          </cell>
          <cell r="D31">
            <v>3</v>
          </cell>
        </row>
        <row r="32">
          <cell r="A32">
            <v>31</v>
          </cell>
          <cell r="B32" t="str">
            <v>L. 0'55</v>
          </cell>
          <cell r="C32">
            <v>31</v>
          </cell>
          <cell r="D32">
            <v>1</v>
          </cell>
        </row>
        <row r="33">
          <cell r="A33">
            <v>32</v>
          </cell>
          <cell r="B33" t="str">
            <v>L. 0'55</v>
          </cell>
          <cell r="C33">
            <v>32</v>
          </cell>
          <cell r="D33">
            <v>2</v>
          </cell>
        </row>
        <row r="34">
          <cell r="A34">
            <v>33</v>
          </cell>
          <cell r="B34" t="str">
            <v>L. 0'55</v>
          </cell>
          <cell r="C34">
            <v>33</v>
          </cell>
          <cell r="D34">
            <v>3</v>
          </cell>
        </row>
        <row r="35">
          <cell r="A35">
            <v>34</v>
          </cell>
          <cell r="B35" t="str">
            <v>L. 0'50</v>
          </cell>
          <cell r="C35">
            <v>34</v>
          </cell>
          <cell r="D35">
            <v>1</v>
          </cell>
        </row>
        <row r="36">
          <cell r="A36">
            <v>35</v>
          </cell>
          <cell r="B36" t="str">
            <v>L. 0'50</v>
          </cell>
          <cell r="C36">
            <v>35</v>
          </cell>
          <cell r="D36">
            <v>2</v>
          </cell>
        </row>
        <row r="37">
          <cell r="A37">
            <v>36</v>
          </cell>
          <cell r="B37" t="str">
            <v>L. 0'50</v>
          </cell>
          <cell r="C37">
            <v>36</v>
          </cell>
          <cell r="D37">
            <v>3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4C57C2-E56B-BA42-8934-973697A4D53C}" name="Table_1" displayName="Table_1" ref="A5:Y14" headerRowCount="0">
  <tableColumns count="25">
    <tableColumn id="1" xr3:uid="{338671B7-1A63-D545-8E6B-450D12AE3C94}" name="Column1"/>
    <tableColumn id="2" xr3:uid="{A16C61F2-2DB0-A24B-A513-BB70F36E6E5D}" name="Column2"/>
    <tableColumn id="3" xr3:uid="{C597BAE8-5BF2-FB44-A0DB-48B95FD7B0FD}" name="Column3"/>
    <tableColumn id="4" xr3:uid="{3847254D-A150-7242-83D7-264228B07BBA}" name="Column4"/>
    <tableColumn id="5" xr3:uid="{C33881FE-F147-214D-8592-5E38817204B2}" name="Column5"/>
    <tableColumn id="6" xr3:uid="{CE6CD1C2-F64A-A649-AB1E-C28D9E0A4ADB}" name="Column6"/>
    <tableColumn id="7" xr3:uid="{42A00CE5-3677-D14D-AAD8-DDDB7AAA8A5A}" name="Column7"/>
    <tableColumn id="8" xr3:uid="{DE02E76A-2E88-E94A-A4AD-5666D7FB0359}" name="Column8"/>
    <tableColumn id="9" xr3:uid="{EEB734C2-7A47-0C4B-804A-C82790CE1808}" name="Column9"/>
    <tableColumn id="10" xr3:uid="{299D3C52-4605-D347-98AF-A7843C870829}" name="Column10"/>
    <tableColumn id="11" xr3:uid="{F7E93F3B-0886-E24F-A893-D5D62B7CAAFD}" name="Column11"/>
    <tableColumn id="12" xr3:uid="{C51DDA91-8B33-5A4E-A783-42DB7B747452}" name="Column12"/>
    <tableColumn id="13" xr3:uid="{0F0CDC3A-1426-494C-B840-E54BF03B5867}" name="Column13"/>
    <tableColumn id="14" xr3:uid="{B3CAD489-4D74-0E43-B241-B9ECBE87428C}" name="Column14"/>
    <tableColumn id="15" xr3:uid="{0183B8AB-D14C-3A43-93A9-2D135963E003}" name="Column15"/>
    <tableColumn id="16" xr3:uid="{21700ED6-F254-744D-90F8-46E7AC525BCE}" name="Column16"/>
    <tableColumn id="17" xr3:uid="{F2877B16-2B49-3043-973E-661D5C3EE3D1}" name="Column17"/>
    <tableColumn id="18" xr3:uid="{D094B794-E1B2-E94E-9575-B9CC3691384C}" name="Column18"/>
    <tableColumn id="19" xr3:uid="{897322D5-64CE-CA44-9858-73D3FEE830C3}" name="Column19"/>
    <tableColumn id="20" xr3:uid="{8CD12651-CF9A-C448-BE72-F3BDF1F063AA}" name="Column20"/>
    <tableColumn id="21" xr3:uid="{A7FDB711-374A-DC47-80AA-AD29B0ED1A7B}" name="Column21"/>
    <tableColumn id="22" xr3:uid="{6DF61389-005B-EB43-BFF0-F6D9DC08584E}" name="Column22"/>
    <tableColumn id="23" xr3:uid="{D3C63AA3-D41F-2642-B864-3DA5DDA1E396}" name="Column23"/>
    <tableColumn id="24" xr3:uid="{753BB32C-FC09-ED45-B589-F0F5A2B4936B}" name="Column24"/>
    <tableColumn id="25" xr3:uid="{D771273E-E42F-554C-848A-20DFB2B77FD0}" name="Column25"/>
  </tableColumns>
  <tableStyleInfo name="Yhteenveto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126AB26-9547-3142-B2FD-44A840EBC682}" name="Table_311" displayName="Table_311" ref="F17:G19" headerRowCount="0" tableBorderDxfId="7">
  <tableColumns count="2">
    <tableColumn id="1" xr3:uid="{8E9E9EB6-BA77-EF4B-916C-CEE506DB9AB6}" name="Column1"/>
    <tableColumn id="2" xr3:uid="{5DE0D7BE-7692-FD4C-9253-17E1C4A23A70}" name="Column2"/>
  </tableColumns>
  <tableStyleInfo name="Yhteenveto-style 3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71EE15B-1B7B-F949-8C7F-A26A3C045308}" name="Table_412" displayName="Table_412" ref="J17:K19" headerRowCount="0">
  <tableColumns count="2">
    <tableColumn id="1" xr3:uid="{A8ADE331-959D-A243-809F-2C0B2FC1EAC4}" name="Column1"/>
    <tableColumn id="2" xr3:uid="{1A71E698-9492-ED40-BAD7-44C4B852A853}" name="Column2"/>
  </tableColumns>
  <tableStyleInfo name="Yhteenveto-style 4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9B8873B-5F08-BD40-AD51-CDE316C33F79}" name="Table_513" displayName="Table_513" ref="M17:N19" headerRowCount="0" tableBorderDxfId="5">
  <tableColumns count="2">
    <tableColumn id="1" xr3:uid="{CEFF9258-BF59-C24F-8844-4B655E430B00}" name="Column1"/>
    <tableColumn id="2" xr3:uid="{F7DA861C-3DA7-E045-ADD9-16B0C57E1A50}" name="Column2"/>
  </tableColumns>
  <tableStyleInfo name="Yhteenveto-style 5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153BD89-8BA1-3E4C-8498-D9D9B39FBA7D}" name="Table_614" displayName="Table_614" ref="C21:D23" headerRowCount="0" tableBorderDxfId="6">
  <tableColumns count="2">
    <tableColumn id="1" xr3:uid="{69A7F010-8C38-8944-8FC5-5980979DF86E}" name="Column1"/>
    <tableColumn id="2" xr3:uid="{C034412B-6771-C643-B677-FFC9FFE646FA}" name="Column2"/>
  </tableColumns>
  <tableStyleInfo name="Yhteenveto-style 6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8B61007-A8B9-8B49-8AB7-7DD06916D8B2}" name="Table_715" displayName="Table_715" ref="J21:K23" headerRowCount="0" tableBorderDxfId="4">
  <tableColumns count="2">
    <tableColumn id="1" xr3:uid="{2BA4B5B1-8BE0-CE4B-8B09-872070DF5604}" name="Column1"/>
    <tableColumn id="2" xr3:uid="{314A8ED0-31E8-1D43-B4CA-99831920FFFC}" name="Column2"/>
  </tableColumns>
  <tableStyleInfo name="Yhteenveto-style 7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0B63F6-B17C-6349-AE0E-AC8FEE8349F0}" name="Table_2" displayName="Table_2" ref="C19:D21" headerRowCount="0">
  <tableColumns count="2">
    <tableColumn id="1" xr3:uid="{1A798835-D9E9-DA4A-B439-7ABAE9BF88A0}" name="Column1"/>
    <tableColumn id="2" xr3:uid="{7D5ABC51-7D5A-2B40-821E-3EAF291857B1}" name="Column2"/>
  </tableColumns>
  <tableStyleInfo name="Yhteenveto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C501C3B-82D1-D04E-B61C-1B482E98C790}" name="Table_3" displayName="Table_3" ref="F19:G21" headerRowCount="0" tableBorderDxfId="3">
  <tableColumns count="2">
    <tableColumn id="1" xr3:uid="{EAD2B771-39CC-0149-BA2E-919ABE458D1D}" name="Column1"/>
    <tableColumn id="2" xr3:uid="{DB60C2C8-7BFB-EB4A-B67B-7D6270BEBC49}" name="Column2"/>
  </tableColumns>
  <tableStyleInfo name="Yhteenveto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DCB24EA-CEF4-9E4E-B3A7-D26D5458D59F}" name="Table_4" displayName="Table_4" ref="J19:K21" headerRowCount="0">
  <tableColumns count="2">
    <tableColumn id="1" xr3:uid="{3C665ADF-D77F-5A4F-A6B0-980E5EDFA102}" name="Column1"/>
    <tableColumn id="2" xr3:uid="{EECCA2A8-8D58-5442-8407-A65FD515B60E}" name="Column2"/>
  </tableColumns>
  <tableStyleInfo name="Yhteenveto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8DCBBD-2A16-5E4C-B14F-81FAD33FE22A}" name="Table_5" displayName="Table_5" ref="M19:N21" headerRowCount="0" tableBorderDxfId="0">
  <tableColumns count="2">
    <tableColumn id="1" xr3:uid="{3752BFFF-0010-9741-9417-171348F1D3A6}" name="Column1"/>
    <tableColumn id="2" xr3:uid="{DE945C0B-389C-9743-885C-4A2CF529A216}" name="Column2"/>
  </tableColumns>
  <tableStyleInfo name="Yhteenveto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33A6BEF-ED6C-D14E-B026-5D9959F25768}" name="Table_6" displayName="Table_6" ref="C23:D25" headerRowCount="0" tableBorderDxfId="2">
  <tableColumns count="2">
    <tableColumn id="1" xr3:uid="{B6E337B9-335F-574F-B8D3-3308E0308A2D}" name="Column1"/>
    <tableColumn id="2" xr3:uid="{DA88AE19-B295-2A4F-BBAC-C8B44C3DE0A1}" name="Column2"/>
  </tableColumns>
  <tableStyleInfo name="Yhteenveto-style 6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DF5B8B7-178F-274E-846A-5D5438FBCAD4}" name="Table_7" displayName="Table_7" ref="J23:K25" headerRowCount="0" tableBorderDxfId="1">
  <tableColumns count="2">
    <tableColumn id="1" xr3:uid="{1AFB4468-F932-3045-8FA5-977E6F92ECB0}" name="Column1"/>
    <tableColumn id="2" xr3:uid="{1A605C74-F11F-3B4D-8671-77FCB67BF514}" name="Column2"/>
  </tableColumns>
  <tableStyleInfo name="Yhteenveto-style 7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E2E7082-901F-FB4D-BB20-99D0E9D3ACE2}" name="Table_19" displayName="Table_19" ref="A5:Y12" headerRowCount="0">
  <tableColumns count="25">
    <tableColumn id="1" xr3:uid="{6415B989-97E2-A244-AEFF-E5BE33B10382}" name="Column1"/>
    <tableColumn id="2" xr3:uid="{E73D86B0-C265-7A44-AF1E-1C6BC3377F8A}" name="Column2"/>
    <tableColumn id="3" xr3:uid="{DAA2046B-18AE-DC4E-B618-9011CD906DDB}" name="Column3"/>
    <tableColumn id="4" xr3:uid="{C3680F68-5F43-2342-9A46-84F47BD2BABD}" name="Column4"/>
    <tableColumn id="5" xr3:uid="{C0B7FE90-C5C8-B942-935C-6BF92D1954F0}" name="Column5"/>
    <tableColumn id="6" xr3:uid="{EC554519-F185-E144-B94B-72506F8A47B9}" name="Column6"/>
    <tableColumn id="7" xr3:uid="{50E8118B-0D98-9946-A049-A8A33D8870F2}" name="Column7"/>
    <tableColumn id="8" xr3:uid="{92CBB63B-23F5-B841-AB51-31CE86FB385E}" name="Column8"/>
    <tableColumn id="9" xr3:uid="{3B0B8D3F-E94F-7241-86CA-548CF4B36230}" name="Column9"/>
    <tableColumn id="10" xr3:uid="{F570CCE0-FA9E-234E-8C6B-BB52E1EC0C5C}" name="Column10"/>
    <tableColumn id="11" xr3:uid="{FF0374C9-D5A8-454B-A228-B1B5274DB55F}" name="Column11"/>
    <tableColumn id="12" xr3:uid="{89A2B1FD-F1B2-3B49-8B37-04277CC31E9D}" name="Column12"/>
    <tableColumn id="13" xr3:uid="{9FB80521-75B5-6041-BB23-22F680F99927}" name="Column13"/>
    <tableColumn id="14" xr3:uid="{B75B6CA3-2627-A244-9921-913D98CF7408}" name="Column14"/>
    <tableColumn id="15" xr3:uid="{A178972D-4C45-D545-89FD-E9E90D649137}" name="Column15"/>
    <tableColumn id="16" xr3:uid="{CF95D886-E1A6-E643-A06B-5C636CFAB89D}" name="Column16"/>
    <tableColumn id="17" xr3:uid="{461EC698-90CD-D14E-AF26-F683CE4099BE}" name="Column17"/>
    <tableColumn id="18" xr3:uid="{2F9973A4-2137-3A46-9A92-7BEC8C3EE33B}" name="Column18"/>
    <tableColumn id="19" xr3:uid="{54A13B0B-6EFE-8043-8FE8-1D36FC9B8332}" name="Column19"/>
    <tableColumn id="20" xr3:uid="{610B94EF-D931-F441-A58F-C9D7E1C2B039}" name="Column20"/>
    <tableColumn id="21" xr3:uid="{FDA54F35-713F-CE40-99B5-63A5185BD28A}" name="Column21"/>
    <tableColumn id="22" xr3:uid="{0337DFE8-EBEA-9A41-81A1-DDA034D873CC}" name="Column22"/>
    <tableColumn id="23" xr3:uid="{8D2D2C68-DF66-6549-BFE0-3E26AB7AA8B1}" name="Column23"/>
    <tableColumn id="24" xr3:uid="{79BBC817-11C8-A444-9BF0-930B12D07BC1}" name="Column24"/>
    <tableColumn id="25" xr3:uid="{7415929F-440E-7646-B2D8-05918581DCDD}" name="Column25"/>
  </tableColumns>
  <tableStyleInfo name="Yhteenveto-style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C2F8EC3-7BD7-8147-BB7B-1CD14FD45C56}" name="Table_210" displayName="Table_210" ref="C17:D19" headerRowCount="0">
  <tableColumns count="2">
    <tableColumn id="1" xr3:uid="{57010733-32A1-8A4F-9801-1124D9AF4787}" name="Column1"/>
    <tableColumn id="2" xr3:uid="{434BE3AB-48FB-D948-82BE-8AC90AEE6515}" name="Column2"/>
  </tableColumns>
  <tableStyleInfo name="Yhteenveto-style 2" showFirstColumn="1" showLastColumn="1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7" Type="http://schemas.openxmlformats.org/officeDocument/2006/relationships/table" Target="../tables/table14.xml"/><Relationship Id="rId2" Type="http://schemas.openxmlformats.org/officeDocument/2006/relationships/table" Target="../tables/table9.xml"/><Relationship Id="rId1" Type="http://schemas.openxmlformats.org/officeDocument/2006/relationships/table" Target="../tables/table8.xml"/><Relationship Id="rId6" Type="http://schemas.openxmlformats.org/officeDocument/2006/relationships/table" Target="../tables/table13.xml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F9B59-D0D5-B242-9B1A-ED7BC1653D68}">
  <dimension ref="A1:Y63"/>
  <sheetViews>
    <sheetView tabSelected="1" topLeftCell="A36" workbookViewId="0">
      <selection activeCell="E51" sqref="E51"/>
    </sheetView>
  </sheetViews>
  <sheetFormatPr baseColWidth="10" defaultColWidth="11.1640625" defaultRowHeight="16" x14ac:dyDescent="0.2"/>
  <cols>
    <col min="16" max="16" width="13.5" customWidth="1"/>
  </cols>
  <sheetData>
    <row r="1" spans="1:25" ht="24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4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x14ac:dyDescent="0.2">
      <c r="A4" s="4"/>
      <c r="B4" s="5"/>
      <c r="C4" s="5" t="s">
        <v>1</v>
      </c>
      <c r="D4" s="6"/>
      <c r="E4" s="6"/>
      <c r="F4" s="6"/>
      <c r="G4" s="6"/>
      <c r="H4" s="6"/>
      <c r="I4" s="6"/>
      <c r="J4" s="5" t="s">
        <v>2</v>
      </c>
      <c r="K4" s="6"/>
      <c r="L4" s="6"/>
      <c r="M4" s="6"/>
      <c r="N4" s="7"/>
      <c r="O4" s="7"/>
      <c r="P4" s="8"/>
      <c r="Q4" s="9"/>
      <c r="R4" s="9"/>
      <c r="S4" s="9"/>
      <c r="T4" s="9"/>
      <c r="U4" s="9"/>
      <c r="V4" s="9"/>
      <c r="W4" s="9"/>
      <c r="X4" s="9"/>
      <c r="Y4" s="9"/>
    </row>
    <row r="5" spans="1:25" s="13" customFormat="1" x14ac:dyDescent="0.2">
      <c r="A5" s="10" t="s">
        <v>3</v>
      </c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6</v>
      </c>
      <c r="K5" s="11" t="s">
        <v>7</v>
      </c>
      <c r="L5" s="11" t="s">
        <v>5</v>
      </c>
      <c r="M5" s="11" t="s">
        <v>9</v>
      </c>
      <c r="N5" s="11" t="s">
        <v>10</v>
      </c>
      <c r="O5" s="11" t="s">
        <v>8</v>
      </c>
      <c r="P5" s="10" t="s">
        <v>12</v>
      </c>
      <c r="Q5" s="10"/>
      <c r="R5" s="10"/>
      <c r="S5" s="10"/>
      <c r="T5" s="10"/>
      <c r="U5" s="10"/>
      <c r="V5" s="10"/>
      <c r="W5" s="10"/>
      <c r="X5" s="10"/>
      <c r="Y5" s="12"/>
    </row>
    <row r="6" spans="1:25" x14ac:dyDescent="0.2">
      <c r="A6" s="14" t="s">
        <v>13</v>
      </c>
      <c r="B6" s="15">
        <v>22</v>
      </c>
      <c r="C6" s="16">
        <v>22.166666670000001</v>
      </c>
      <c r="D6" s="17">
        <v>14</v>
      </c>
      <c r="E6" s="17">
        <v>29</v>
      </c>
      <c r="F6" s="17">
        <v>19.899999999999999</v>
      </c>
      <c r="G6" s="17">
        <v>13</v>
      </c>
      <c r="H6" s="17">
        <v>29</v>
      </c>
      <c r="I6" s="17">
        <v>21.033333330000001</v>
      </c>
      <c r="J6" s="16">
        <v>13.9</v>
      </c>
      <c r="K6" s="17">
        <v>16.600000000000001</v>
      </c>
      <c r="L6" s="17">
        <v>15.329166669999999</v>
      </c>
      <c r="M6" s="81">
        <v>13.9</v>
      </c>
      <c r="N6" s="17">
        <v>17.3</v>
      </c>
      <c r="O6" s="17">
        <v>15.425000000000001</v>
      </c>
      <c r="P6" s="19" t="s">
        <v>14</v>
      </c>
      <c r="Q6" s="20"/>
      <c r="R6" s="20"/>
      <c r="S6" s="20"/>
      <c r="T6" s="20"/>
      <c r="U6" s="20"/>
      <c r="V6" s="20"/>
      <c r="W6" s="20"/>
      <c r="X6" s="20"/>
      <c r="Y6" s="20"/>
    </row>
    <row r="7" spans="1:25" x14ac:dyDescent="0.2">
      <c r="A7" s="14" t="s">
        <v>15</v>
      </c>
      <c r="B7" s="15">
        <v>20</v>
      </c>
      <c r="C7" s="16">
        <v>22</v>
      </c>
      <c r="D7" s="17">
        <v>16</v>
      </c>
      <c r="E7" s="17">
        <v>28</v>
      </c>
      <c r="F7" s="17">
        <v>20.85714286</v>
      </c>
      <c r="G7" s="17">
        <v>13</v>
      </c>
      <c r="H7" s="17">
        <v>25</v>
      </c>
      <c r="I7" s="17">
        <v>21.428571430000002</v>
      </c>
      <c r="J7" s="16">
        <v>13.8</v>
      </c>
      <c r="K7" s="17">
        <v>16.05</v>
      </c>
      <c r="L7" s="17">
        <v>14.957692310000001</v>
      </c>
      <c r="M7" s="18">
        <v>13.75</v>
      </c>
      <c r="N7" s="17">
        <v>17.100000000000001</v>
      </c>
      <c r="O7" s="17">
        <v>14.82857143</v>
      </c>
      <c r="P7" s="19" t="s">
        <v>14</v>
      </c>
      <c r="Q7" s="20"/>
      <c r="R7" s="20"/>
      <c r="S7" s="20"/>
      <c r="T7" s="20"/>
      <c r="U7" s="20"/>
      <c r="V7" s="20"/>
      <c r="W7" s="20"/>
      <c r="X7" s="20"/>
      <c r="Y7" s="20"/>
    </row>
    <row r="8" spans="1:25" x14ac:dyDescent="0.2">
      <c r="A8" s="14" t="s">
        <v>16</v>
      </c>
      <c r="B8" s="15">
        <v>19</v>
      </c>
      <c r="C8" s="16">
        <v>23.15384615</v>
      </c>
      <c r="D8" s="17">
        <v>15</v>
      </c>
      <c r="E8" s="17">
        <v>28</v>
      </c>
      <c r="F8" s="17">
        <v>22.166666670000001</v>
      </c>
      <c r="G8" s="17">
        <v>18</v>
      </c>
      <c r="H8" s="17">
        <v>28</v>
      </c>
      <c r="I8" s="17">
        <v>22.660256409999999</v>
      </c>
      <c r="J8" s="16">
        <v>13.75</v>
      </c>
      <c r="K8" s="17">
        <v>16.600000000000001</v>
      </c>
      <c r="L8" s="17">
        <v>14.661538459999999</v>
      </c>
      <c r="M8" s="81">
        <v>14.35</v>
      </c>
      <c r="N8" s="17">
        <v>17.05</v>
      </c>
      <c r="O8" s="17">
        <v>15.55</v>
      </c>
      <c r="P8" s="19" t="s">
        <v>14</v>
      </c>
      <c r="Q8" s="20"/>
      <c r="R8" s="20"/>
      <c r="S8" s="20"/>
      <c r="T8" s="20"/>
      <c r="U8" s="20"/>
      <c r="V8" s="20"/>
      <c r="W8" s="20"/>
      <c r="X8" s="20"/>
      <c r="Y8" s="20"/>
    </row>
    <row r="9" spans="1:25" x14ac:dyDescent="0.2">
      <c r="A9" s="14" t="s">
        <v>17</v>
      </c>
      <c r="B9" s="15">
        <v>23</v>
      </c>
      <c r="C9" s="16">
        <v>21.07692308</v>
      </c>
      <c r="D9" s="17">
        <v>12</v>
      </c>
      <c r="E9" s="17">
        <v>27</v>
      </c>
      <c r="F9" s="17">
        <v>19.25</v>
      </c>
      <c r="G9" s="17">
        <v>12</v>
      </c>
      <c r="H9" s="17">
        <v>25</v>
      </c>
      <c r="I9" s="17">
        <v>20.16346154</v>
      </c>
      <c r="J9" s="16">
        <v>14.25</v>
      </c>
      <c r="K9" s="17">
        <v>17.3</v>
      </c>
      <c r="L9" s="17">
        <v>15.584615380000001</v>
      </c>
      <c r="M9" s="18">
        <v>13.9</v>
      </c>
      <c r="N9" s="17">
        <v>18</v>
      </c>
      <c r="O9" s="17">
        <v>16.425000000000001</v>
      </c>
      <c r="P9" s="19" t="s">
        <v>14</v>
      </c>
      <c r="Q9" s="20"/>
      <c r="R9" s="20"/>
      <c r="S9" s="20"/>
      <c r="T9" s="20"/>
      <c r="U9" s="20"/>
      <c r="V9" s="20"/>
      <c r="W9" s="20"/>
      <c r="X9" s="20"/>
      <c r="Y9" s="20"/>
    </row>
    <row r="10" spans="1:25" x14ac:dyDescent="0.2">
      <c r="A10" s="14" t="s">
        <v>18</v>
      </c>
      <c r="B10" s="15">
        <v>25</v>
      </c>
      <c r="C10" s="16">
        <v>19.533333330000001</v>
      </c>
      <c r="D10" s="17">
        <v>15</v>
      </c>
      <c r="E10" s="17">
        <v>25</v>
      </c>
      <c r="F10" s="17">
        <v>16.600000000000001</v>
      </c>
      <c r="G10" s="17">
        <v>8</v>
      </c>
      <c r="H10" s="17">
        <v>25</v>
      </c>
      <c r="I10" s="17">
        <v>18.06666667</v>
      </c>
      <c r="J10" s="16">
        <v>14.05</v>
      </c>
      <c r="K10" s="17">
        <v>16</v>
      </c>
      <c r="L10" s="17">
        <v>15.073333330000001</v>
      </c>
      <c r="M10" s="81">
        <v>13.75</v>
      </c>
      <c r="N10" s="17">
        <v>17.55</v>
      </c>
      <c r="O10" s="17">
        <v>15.195</v>
      </c>
      <c r="P10" s="19" t="s">
        <v>14</v>
      </c>
      <c r="Q10" s="20"/>
      <c r="R10" s="20"/>
      <c r="S10" s="20"/>
      <c r="T10" s="20"/>
      <c r="U10" s="20"/>
      <c r="V10" s="20"/>
      <c r="W10" s="20"/>
      <c r="X10" s="20"/>
      <c r="Y10" s="20"/>
    </row>
    <row r="11" spans="1:25" x14ac:dyDescent="0.2">
      <c r="A11" s="14" t="s">
        <v>19</v>
      </c>
      <c r="B11" s="15">
        <v>49</v>
      </c>
      <c r="C11" s="16">
        <v>22.4</v>
      </c>
      <c r="D11" s="17">
        <v>11</v>
      </c>
      <c r="E11" s="17">
        <v>28</v>
      </c>
      <c r="F11" s="17">
        <v>22.3</v>
      </c>
      <c r="G11" s="17">
        <v>18</v>
      </c>
      <c r="H11" s="17">
        <v>27</v>
      </c>
      <c r="I11" s="17">
        <v>22.35</v>
      </c>
      <c r="J11" s="16">
        <v>13.65</v>
      </c>
      <c r="K11" s="17">
        <v>16.100000000000001</v>
      </c>
      <c r="L11" s="17">
        <v>15.14655172</v>
      </c>
      <c r="M11" s="18">
        <v>14</v>
      </c>
      <c r="N11" s="17">
        <v>16.350000000000001</v>
      </c>
      <c r="O11" s="17">
        <v>15.057499999999999</v>
      </c>
      <c r="P11" s="19" t="s">
        <v>14</v>
      </c>
      <c r="Q11" s="20"/>
      <c r="R11" s="20"/>
      <c r="S11" s="20"/>
      <c r="T11" s="20"/>
      <c r="U11" s="20"/>
      <c r="V11" s="20"/>
      <c r="W11" s="20"/>
      <c r="X11" s="20"/>
      <c r="Y11" s="20"/>
    </row>
    <row r="12" spans="1:25" x14ac:dyDescent="0.2">
      <c r="A12" s="14"/>
      <c r="B12" s="15" t="s">
        <v>20</v>
      </c>
      <c r="C12" s="16" t="s">
        <v>20</v>
      </c>
      <c r="D12" s="17" t="s">
        <v>20</v>
      </c>
      <c r="E12" s="17" t="s">
        <v>20</v>
      </c>
      <c r="F12" s="17" t="s">
        <v>20</v>
      </c>
      <c r="G12" s="17" t="s">
        <v>20</v>
      </c>
      <c r="H12" s="17" t="s">
        <v>20</v>
      </c>
      <c r="I12" s="17" t="s">
        <v>20</v>
      </c>
      <c r="J12" s="16" t="s">
        <v>20</v>
      </c>
      <c r="K12" s="17" t="s">
        <v>20</v>
      </c>
      <c r="L12" s="17" t="s">
        <v>20</v>
      </c>
      <c r="M12" s="17" t="s">
        <v>20</v>
      </c>
      <c r="N12" s="17" t="s">
        <v>20</v>
      </c>
      <c r="O12" s="17" t="s">
        <v>20</v>
      </c>
      <c r="P12" s="19" t="s">
        <v>20</v>
      </c>
      <c r="Q12" s="20"/>
      <c r="R12" s="20"/>
      <c r="S12" s="20"/>
      <c r="T12" s="20"/>
      <c r="U12" s="20"/>
      <c r="V12" s="20"/>
      <c r="W12" s="20"/>
      <c r="X12" s="20"/>
      <c r="Y12" s="20"/>
    </row>
    <row r="13" spans="1:25" x14ac:dyDescent="0.2">
      <c r="A13" s="14"/>
      <c r="B13" s="15" t="s">
        <v>20</v>
      </c>
      <c r="C13" s="16" t="s">
        <v>20</v>
      </c>
      <c r="D13" s="17" t="s">
        <v>20</v>
      </c>
      <c r="E13" s="17" t="s">
        <v>20</v>
      </c>
      <c r="F13" s="17" t="s">
        <v>20</v>
      </c>
      <c r="G13" s="17" t="s">
        <v>20</v>
      </c>
      <c r="H13" s="17" t="s">
        <v>20</v>
      </c>
      <c r="I13" s="17" t="s">
        <v>20</v>
      </c>
      <c r="J13" s="16" t="s">
        <v>20</v>
      </c>
      <c r="K13" s="17" t="s">
        <v>20</v>
      </c>
      <c r="L13" s="17" t="s">
        <v>20</v>
      </c>
      <c r="M13" s="18" t="s">
        <v>20</v>
      </c>
      <c r="N13" s="17" t="s">
        <v>20</v>
      </c>
      <c r="O13" s="17" t="s">
        <v>20</v>
      </c>
      <c r="P13" s="19" t="s">
        <v>20</v>
      </c>
      <c r="Q13" s="20"/>
      <c r="R13" s="20"/>
      <c r="S13" s="20"/>
      <c r="T13" s="20"/>
      <c r="U13" s="20"/>
      <c r="V13" s="20"/>
      <c r="W13" s="20"/>
      <c r="X13" s="20"/>
      <c r="Y13" s="20"/>
    </row>
    <row r="14" spans="1:25" x14ac:dyDescent="0.2">
      <c r="A14" s="21"/>
      <c r="B14" s="22" t="s">
        <v>20</v>
      </c>
      <c r="C14" s="23" t="s">
        <v>20</v>
      </c>
      <c r="D14" s="24" t="s">
        <v>20</v>
      </c>
      <c r="E14" s="24" t="s">
        <v>20</v>
      </c>
      <c r="F14" s="24" t="s">
        <v>20</v>
      </c>
      <c r="G14" s="24" t="s">
        <v>20</v>
      </c>
      <c r="H14" s="24" t="s">
        <v>20</v>
      </c>
      <c r="I14" s="24" t="s">
        <v>20</v>
      </c>
      <c r="J14" s="23" t="s">
        <v>20</v>
      </c>
      <c r="K14" s="24" t="s">
        <v>20</v>
      </c>
      <c r="L14" s="24" t="s">
        <v>20</v>
      </c>
      <c r="M14" s="24" t="s">
        <v>20</v>
      </c>
      <c r="N14" s="24" t="s">
        <v>20</v>
      </c>
      <c r="O14" s="24" t="s">
        <v>20</v>
      </c>
      <c r="P14" s="25" t="s">
        <v>20</v>
      </c>
      <c r="Q14" s="20"/>
      <c r="R14" s="20"/>
      <c r="S14" s="20"/>
      <c r="T14" s="20"/>
      <c r="U14" s="20"/>
      <c r="V14" s="20"/>
      <c r="W14" s="20"/>
      <c r="X14" s="20"/>
      <c r="Y14" s="20"/>
    </row>
    <row r="15" spans="1:25" x14ac:dyDescent="0.2">
      <c r="B15" s="26">
        <f>SUM(B6:B14)</f>
        <v>158</v>
      </c>
      <c r="C15" s="27">
        <v>21.72179487</v>
      </c>
      <c r="D15" s="27">
        <v>13.83333333</v>
      </c>
      <c r="E15" s="27">
        <v>27.5</v>
      </c>
      <c r="F15" s="27">
        <v>20.17896825</v>
      </c>
      <c r="G15" s="27">
        <v>13.66666667</v>
      </c>
      <c r="H15" s="27">
        <v>26.5</v>
      </c>
      <c r="I15" s="27">
        <v>20.95038156</v>
      </c>
      <c r="J15" s="27">
        <v>13.9</v>
      </c>
      <c r="K15" s="27">
        <v>16.44166667</v>
      </c>
      <c r="L15" s="27">
        <v>15.125482979999999</v>
      </c>
      <c r="M15" s="27">
        <v>13.94166667</v>
      </c>
      <c r="N15" s="27">
        <v>17.225000000000001</v>
      </c>
      <c r="O15" s="27">
        <v>15.4135119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7" thickBo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x14ac:dyDescent="0.2">
      <c r="A17" s="9"/>
      <c r="B17" s="28"/>
      <c r="C17" s="29"/>
      <c r="D17" s="29"/>
      <c r="E17" s="29"/>
      <c r="F17" s="29"/>
      <c r="G17" s="29"/>
      <c r="H17" s="29"/>
      <c r="I17" s="29"/>
      <c r="J17" s="30"/>
      <c r="K17" s="30"/>
      <c r="L17" s="30"/>
      <c r="M17" s="30"/>
      <c r="N17" s="30"/>
      <c r="O17" s="31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x14ac:dyDescent="0.2">
      <c r="A18" s="9"/>
      <c r="B18" s="32"/>
      <c r="C18" s="82" t="s">
        <v>21</v>
      </c>
      <c r="D18" s="68"/>
      <c r="H18" s="9"/>
      <c r="I18" s="9"/>
      <c r="J18" s="82" t="s">
        <v>21</v>
      </c>
      <c r="K18" s="68"/>
      <c r="O18" s="33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x14ac:dyDescent="0.2">
      <c r="A19" s="9"/>
      <c r="B19" s="32"/>
      <c r="C19" s="69" t="s">
        <v>22</v>
      </c>
      <c r="D19" s="70"/>
      <c r="E19" s="9"/>
      <c r="F19" s="74" t="s">
        <v>23</v>
      </c>
      <c r="G19" s="75"/>
      <c r="H19" s="9"/>
      <c r="I19" s="9"/>
      <c r="J19" s="69" t="s">
        <v>22</v>
      </c>
      <c r="K19" s="70"/>
      <c r="L19" s="9"/>
      <c r="M19" s="74" t="s">
        <v>23</v>
      </c>
      <c r="N19" s="75"/>
      <c r="O19" s="33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x14ac:dyDescent="0.2">
      <c r="A20" s="9"/>
      <c r="B20" s="32"/>
      <c r="C20" s="71" t="s">
        <v>24</v>
      </c>
      <c r="D20" s="70">
        <v>11</v>
      </c>
      <c r="E20" s="9"/>
      <c r="F20" s="75" t="s">
        <v>24</v>
      </c>
      <c r="G20" s="75">
        <v>8</v>
      </c>
      <c r="H20" s="9"/>
      <c r="I20" s="9"/>
      <c r="J20" s="71" t="s">
        <v>24</v>
      </c>
      <c r="K20" s="70">
        <v>13.65</v>
      </c>
      <c r="L20" s="9"/>
      <c r="M20" s="75" t="s">
        <v>24</v>
      </c>
      <c r="N20" s="75">
        <v>13.75</v>
      </c>
      <c r="O20" s="33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x14ac:dyDescent="0.2">
      <c r="B21" s="35"/>
      <c r="C21" s="72" t="s">
        <v>25</v>
      </c>
      <c r="D21" s="73">
        <v>29</v>
      </c>
      <c r="E21" s="9"/>
      <c r="F21" s="75" t="s">
        <v>25</v>
      </c>
      <c r="G21" s="75">
        <v>29</v>
      </c>
      <c r="J21" s="72" t="s">
        <v>25</v>
      </c>
      <c r="K21" s="73">
        <v>17.3</v>
      </c>
      <c r="L21" s="9"/>
      <c r="M21" s="75" t="s">
        <v>25</v>
      </c>
      <c r="N21" s="75">
        <v>18</v>
      </c>
      <c r="O21" s="36"/>
    </row>
    <row r="22" spans="1:25" x14ac:dyDescent="0.2">
      <c r="B22" s="35"/>
      <c r="C22" s="9"/>
      <c r="D22" s="9"/>
      <c r="E22" s="9"/>
      <c r="F22" s="9"/>
      <c r="G22" s="9"/>
      <c r="J22" s="9"/>
      <c r="K22" s="9"/>
      <c r="L22" s="9"/>
      <c r="M22" s="9"/>
      <c r="N22" s="9"/>
      <c r="O22" s="36"/>
    </row>
    <row r="23" spans="1:25" x14ac:dyDescent="0.2">
      <c r="B23" s="35"/>
      <c r="C23" s="76" t="s">
        <v>26</v>
      </c>
      <c r="D23" s="77"/>
      <c r="J23" s="76" t="s">
        <v>26</v>
      </c>
      <c r="K23" s="77"/>
      <c r="O23" s="36"/>
    </row>
    <row r="24" spans="1:25" x14ac:dyDescent="0.2">
      <c r="B24" s="35"/>
      <c r="C24" s="77" t="s">
        <v>27</v>
      </c>
      <c r="D24" s="78">
        <f>MIN(D6:D14,G6:G14)</f>
        <v>8</v>
      </c>
      <c r="J24" s="77" t="s">
        <v>27</v>
      </c>
      <c r="K24" s="79">
        <f>MIN(J6:J14,M6:M14)</f>
        <v>13.65</v>
      </c>
      <c r="O24" s="36"/>
    </row>
    <row r="25" spans="1:25" x14ac:dyDescent="0.2">
      <c r="B25" s="35"/>
      <c r="C25" s="77" t="s">
        <v>28</v>
      </c>
      <c r="D25" s="78">
        <f>MAX(E6:E14,H6:H14)</f>
        <v>29</v>
      </c>
      <c r="J25" s="77" t="s">
        <v>28</v>
      </c>
      <c r="K25" s="79">
        <f>MAX(K6:K14,N6:N14)</f>
        <v>18</v>
      </c>
      <c r="O25" s="36"/>
    </row>
    <row r="26" spans="1:25" ht="17" thickBot="1" x14ac:dyDescent="0.25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</row>
    <row r="30" spans="1:25" ht="17" thickBot="1" x14ac:dyDescent="0.25">
      <c r="B30" s="34" t="s">
        <v>1</v>
      </c>
      <c r="C30" s="34"/>
      <c r="D30" s="34"/>
      <c r="E30" s="34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34"/>
      <c r="Q30" s="34"/>
      <c r="R30" s="34"/>
      <c r="S30" s="34"/>
      <c r="T30" s="34"/>
      <c r="U30" s="34"/>
      <c r="V30" s="34"/>
      <c r="W30" s="34"/>
    </row>
    <row r="31" spans="1:25" ht="17" thickBot="1" x14ac:dyDescent="0.25">
      <c r="B31" s="41" t="str">
        <f ca="1">IFERROR(__xludf.DUMMYFUNCTION("""nx3x100 "" &amp;unique(P6:P27)&amp;"" -5s/3x100 """),"nx3x100 L. 2'00 -5s/3x100 ")</f>
        <v xml:space="preserve">nx3x100 L. 2'00 -5s/3x100 </v>
      </c>
      <c r="C31" s="41"/>
      <c r="D31" s="41"/>
      <c r="E31" s="42"/>
      <c r="F31" s="43" t="str">
        <f>A6</f>
        <v>Seinäjoki</v>
      </c>
      <c r="G31" s="44"/>
      <c r="H31" s="43" t="str">
        <f>A7</f>
        <v>Raisio</v>
      </c>
      <c r="I31" s="44"/>
      <c r="J31" s="43" t="str">
        <f>A8</f>
        <v>Nokia</v>
      </c>
      <c r="K31" s="44"/>
      <c r="L31" s="43" t="str">
        <f>A9</f>
        <v>Oulu</v>
      </c>
      <c r="M31" s="44"/>
      <c r="N31" s="43" t="str">
        <f>A10</f>
        <v>Jyväskylä</v>
      </c>
      <c r="O31" s="44"/>
      <c r="P31" s="43" t="str">
        <f>A11</f>
        <v>LYK</v>
      </c>
      <c r="Q31" s="44"/>
      <c r="R31" s="43">
        <f>A12</f>
        <v>0</v>
      </c>
      <c r="S31" s="44"/>
      <c r="T31" s="43">
        <f>A13</f>
        <v>0</v>
      </c>
      <c r="U31" s="44"/>
      <c r="V31" s="43" t="e">
        <f>#REF!</f>
        <v>#REF!</v>
      </c>
      <c r="W31" s="44"/>
      <c r="X31" s="43" t="e">
        <f>#REF!</f>
        <v>#REF!</v>
      </c>
      <c r="Y31" s="44"/>
    </row>
    <row r="32" spans="1:25" ht="33" thickBot="1" x14ac:dyDescent="0.25">
      <c r="B32" s="88"/>
      <c r="C32" s="46" t="s">
        <v>29</v>
      </c>
      <c r="D32" s="47" t="s">
        <v>30</v>
      </c>
      <c r="E32" s="46" t="s">
        <v>31</v>
      </c>
      <c r="F32" s="48" t="s">
        <v>32</v>
      </c>
      <c r="G32" s="49" t="s">
        <v>33</v>
      </c>
      <c r="H32" s="50" t="s">
        <v>32</v>
      </c>
      <c r="I32" s="49" t="s">
        <v>33</v>
      </c>
      <c r="J32" s="48" t="s">
        <v>32</v>
      </c>
      <c r="K32" s="49" t="s">
        <v>33</v>
      </c>
      <c r="L32" s="50" t="s">
        <v>32</v>
      </c>
      <c r="M32" s="49" t="s">
        <v>33</v>
      </c>
      <c r="N32" s="48" t="s">
        <v>32</v>
      </c>
      <c r="O32" s="49" t="s">
        <v>33</v>
      </c>
      <c r="P32" s="50" t="s">
        <v>32</v>
      </c>
      <c r="Q32" s="49" t="s">
        <v>33</v>
      </c>
      <c r="R32" s="48" t="s">
        <v>32</v>
      </c>
      <c r="S32" s="49" t="s">
        <v>33</v>
      </c>
      <c r="T32" s="50" t="s">
        <v>32</v>
      </c>
      <c r="U32" s="49" t="s">
        <v>33</v>
      </c>
      <c r="V32" s="48" t="s">
        <v>32</v>
      </c>
      <c r="W32" s="49" t="s">
        <v>33</v>
      </c>
      <c r="X32" s="50" t="s">
        <v>32</v>
      </c>
      <c r="Y32" s="49" t="s">
        <v>33</v>
      </c>
    </row>
    <row r="33" spans="2:25" x14ac:dyDescent="0.2">
      <c r="B33" s="45" t="str">
        <f>VLOOKUP(C33,[1]lähdöt!A:D,2,FALSE)</f>
        <v>L. 1'50</v>
      </c>
      <c r="C33" s="51">
        <f>IF(D24=0,7,IF((VLOOKUP(D24,[1]lähdöt!A:D,4,FALSE))=3,D24-2,(IF((VLOOKUP(D24,[1]lähdöt!A:D,4,FALSE))=2,D24-1,D24))))</f>
        <v>7</v>
      </c>
      <c r="D33" s="52">
        <f>E33</f>
        <v>0</v>
      </c>
      <c r="E33" s="53">
        <f t="shared" ref="E33:E62" si="0">SUM(F33:Y33)</f>
        <v>0</v>
      </c>
      <c r="F33" s="54" t="s">
        <v>20</v>
      </c>
      <c r="G33" s="52" t="s">
        <v>20</v>
      </c>
      <c r="H33" s="55" t="s">
        <v>20</v>
      </c>
      <c r="I33" s="56" t="s">
        <v>20</v>
      </c>
      <c r="J33" s="54" t="s">
        <v>20</v>
      </c>
      <c r="K33" s="52" t="s">
        <v>20</v>
      </c>
      <c r="L33" s="55" t="s">
        <v>20</v>
      </c>
      <c r="M33" s="56" t="s">
        <v>20</v>
      </c>
      <c r="N33" s="54">
        <v>0</v>
      </c>
      <c r="O33" s="52">
        <v>0</v>
      </c>
      <c r="P33" s="55" t="s">
        <v>20</v>
      </c>
      <c r="Q33" s="56" t="s">
        <v>20</v>
      </c>
      <c r="R33" s="54" t="s">
        <v>20</v>
      </c>
      <c r="S33" s="52" t="s">
        <v>20</v>
      </c>
      <c r="T33" s="55" t="s">
        <v>20</v>
      </c>
      <c r="U33" s="56" t="s">
        <v>20</v>
      </c>
      <c r="V33" s="54" t="s">
        <v>20</v>
      </c>
      <c r="W33" s="52" t="s">
        <v>20</v>
      </c>
      <c r="X33" s="55" t="s">
        <v>20</v>
      </c>
      <c r="Y33" s="55" t="s">
        <v>20</v>
      </c>
    </row>
    <row r="34" spans="2:25" x14ac:dyDescent="0.2">
      <c r="B34" s="45"/>
      <c r="C34" s="51">
        <f t="shared" ref="C34:C62" si="1">C33+1</f>
        <v>8</v>
      </c>
      <c r="D34" s="52"/>
      <c r="E34" s="53">
        <f t="shared" si="0"/>
        <v>1</v>
      </c>
      <c r="F34" s="54" t="s">
        <v>20</v>
      </c>
      <c r="G34" s="52" t="s">
        <v>20</v>
      </c>
      <c r="H34" s="55" t="s">
        <v>20</v>
      </c>
      <c r="I34" s="56" t="s">
        <v>20</v>
      </c>
      <c r="J34" s="54" t="s">
        <v>20</v>
      </c>
      <c r="K34" s="52" t="s">
        <v>20</v>
      </c>
      <c r="L34" s="55" t="s">
        <v>20</v>
      </c>
      <c r="M34" s="56" t="s">
        <v>20</v>
      </c>
      <c r="N34" s="54">
        <v>1</v>
      </c>
      <c r="O34" s="52">
        <v>0</v>
      </c>
      <c r="P34" s="55" t="s">
        <v>20</v>
      </c>
      <c r="Q34" s="56" t="s">
        <v>20</v>
      </c>
      <c r="R34" s="54" t="s">
        <v>20</v>
      </c>
      <c r="S34" s="52" t="s">
        <v>20</v>
      </c>
      <c r="T34" s="55" t="s">
        <v>20</v>
      </c>
      <c r="U34" s="56" t="s">
        <v>20</v>
      </c>
      <c r="V34" s="54" t="s">
        <v>20</v>
      </c>
      <c r="W34" s="52" t="s">
        <v>20</v>
      </c>
      <c r="X34" s="55" t="s">
        <v>20</v>
      </c>
      <c r="Y34" s="55" t="s">
        <v>20</v>
      </c>
    </row>
    <row r="35" spans="2:25" x14ac:dyDescent="0.2">
      <c r="B35" s="45"/>
      <c r="C35" s="51">
        <f t="shared" si="1"/>
        <v>9</v>
      </c>
      <c r="D35" s="52"/>
      <c r="E35" s="53">
        <f t="shared" si="0"/>
        <v>0</v>
      </c>
      <c r="F35" s="54" t="s">
        <v>20</v>
      </c>
      <c r="G35" s="52" t="s">
        <v>20</v>
      </c>
      <c r="H35" s="55" t="s">
        <v>20</v>
      </c>
      <c r="I35" s="56" t="s">
        <v>20</v>
      </c>
      <c r="J35" s="54" t="s">
        <v>20</v>
      </c>
      <c r="K35" s="52" t="s">
        <v>20</v>
      </c>
      <c r="L35" s="55" t="s">
        <v>20</v>
      </c>
      <c r="M35" s="56" t="s">
        <v>20</v>
      </c>
      <c r="N35" s="54">
        <v>0</v>
      </c>
      <c r="O35" s="52">
        <v>0</v>
      </c>
      <c r="P35" s="55" t="s">
        <v>20</v>
      </c>
      <c r="Q35" s="56" t="s">
        <v>20</v>
      </c>
      <c r="R35" s="54" t="s">
        <v>20</v>
      </c>
      <c r="S35" s="52" t="s">
        <v>20</v>
      </c>
      <c r="T35" s="55" t="s">
        <v>20</v>
      </c>
      <c r="U35" s="56" t="s">
        <v>20</v>
      </c>
      <c r="V35" s="54" t="s">
        <v>20</v>
      </c>
      <c r="W35" s="52" t="s">
        <v>20</v>
      </c>
      <c r="X35" s="55" t="s">
        <v>20</v>
      </c>
      <c r="Y35" s="55" t="s">
        <v>20</v>
      </c>
    </row>
    <row r="36" spans="2:25" x14ac:dyDescent="0.2">
      <c r="B36" s="45" t="str">
        <f>VLOOKUP(C36,[1]lähdöt!A:D,2,FALSE)</f>
        <v>L. 1'45</v>
      </c>
      <c r="C36" s="51">
        <f t="shared" si="1"/>
        <v>10</v>
      </c>
      <c r="D36" s="52">
        <f>SUM(E33:E35)</f>
        <v>1</v>
      </c>
      <c r="E36" s="53">
        <f t="shared" si="0"/>
        <v>1</v>
      </c>
      <c r="F36" s="54">
        <v>0</v>
      </c>
      <c r="G36" s="52">
        <v>0</v>
      </c>
      <c r="H36" s="55">
        <v>0</v>
      </c>
      <c r="I36" s="56">
        <v>0</v>
      </c>
      <c r="J36" s="54">
        <v>0</v>
      </c>
      <c r="K36" s="52">
        <v>0</v>
      </c>
      <c r="L36" s="55">
        <v>0</v>
      </c>
      <c r="M36" s="56">
        <v>0</v>
      </c>
      <c r="N36" s="54">
        <v>1</v>
      </c>
      <c r="O36" s="52">
        <v>0</v>
      </c>
      <c r="P36" s="55">
        <v>0</v>
      </c>
      <c r="Q36" s="56">
        <v>0</v>
      </c>
      <c r="R36" s="54" t="s">
        <v>20</v>
      </c>
      <c r="S36" s="52" t="s">
        <v>20</v>
      </c>
      <c r="T36" s="55" t="s">
        <v>20</v>
      </c>
      <c r="U36" s="56" t="s">
        <v>20</v>
      </c>
      <c r="V36" s="54" t="s">
        <v>20</v>
      </c>
      <c r="W36" s="52" t="s">
        <v>20</v>
      </c>
      <c r="X36" s="55" t="s">
        <v>20</v>
      </c>
      <c r="Y36" s="55" t="s">
        <v>20</v>
      </c>
    </row>
    <row r="37" spans="2:25" x14ac:dyDescent="0.2">
      <c r="B37" s="45"/>
      <c r="C37" s="51">
        <f t="shared" si="1"/>
        <v>11</v>
      </c>
      <c r="D37" s="52"/>
      <c r="E37" s="53">
        <f t="shared" si="0"/>
        <v>2</v>
      </c>
      <c r="F37" s="54">
        <v>0</v>
      </c>
      <c r="G37" s="52">
        <v>0</v>
      </c>
      <c r="H37" s="55">
        <v>0</v>
      </c>
      <c r="I37" s="56">
        <v>0</v>
      </c>
      <c r="J37" s="54">
        <v>0</v>
      </c>
      <c r="K37" s="52">
        <v>0</v>
      </c>
      <c r="L37" s="55">
        <v>0</v>
      </c>
      <c r="M37" s="56">
        <v>0</v>
      </c>
      <c r="N37" s="54">
        <v>1</v>
      </c>
      <c r="O37" s="52">
        <v>0</v>
      </c>
      <c r="P37" s="55">
        <v>0</v>
      </c>
      <c r="Q37" s="56">
        <v>1</v>
      </c>
      <c r="R37" s="54" t="s">
        <v>20</v>
      </c>
      <c r="S37" s="52" t="s">
        <v>20</v>
      </c>
      <c r="T37" s="55" t="s">
        <v>20</v>
      </c>
      <c r="U37" s="56" t="s">
        <v>20</v>
      </c>
      <c r="V37" s="54" t="s">
        <v>20</v>
      </c>
      <c r="W37" s="52" t="s">
        <v>20</v>
      </c>
      <c r="X37" s="55" t="s">
        <v>20</v>
      </c>
      <c r="Y37" s="55" t="s">
        <v>20</v>
      </c>
    </row>
    <row r="38" spans="2:25" x14ac:dyDescent="0.2">
      <c r="B38" s="45"/>
      <c r="C38" s="51">
        <f t="shared" si="1"/>
        <v>12</v>
      </c>
      <c r="D38" s="52"/>
      <c r="E38" s="53">
        <f t="shared" si="0"/>
        <v>3</v>
      </c>
      <c r="F38" s="54">
        <v>0</v>
      </c>
      <c r="G38" s="52">
        <v>0</v>
      </c>
      <c r="H38" s="55">
        <v>0</v>
      </c>
      <c r="I38" s="56">
        <v>0</v>
      </c>
      <c r="J38" s="54">
        <v>0</v>
      </c>
      <c r="K38" s="52">
        <v>0</v>
      </c>
      <c r="L38" s="55">
        <v>1</v>
      </c>
      <c r="M38" s="56">
        <v>1</v>
      </c>
      <c r="N38" s="54">
        <v>1</v>
      </c>
      <c r="O38" s="52">
        <v>0</v>
      </c>
      <c r="P38" s="55">
        <v>0</v>
      </c>
      <c r="Q38" s="56">
        <v>0</v>
      </c>
      <c r="R38" s="54" t="s">
        <v>20</v>
      </c>
      <c r="S38" s="52" t="s">
        <v>20</v>
      </c>
      <c r="T38" s="55" t="s">
        <v>20</v>
      </c>
      <c r="U38" s="56" t="s">
        <v>20</v>
      </c>
      <c r="V38" s="54" t="s">
        <v>20</v>
      </c>
      <c r="W38" s="52" t="s">
        <v>20</v>
      </c>
      <c r="X38" s="55" t="s">
        <v>20</v>
      </c>
      <c r="Y38" s="55" t="s">
        <v>20</v>
      </c>
    </row>
    <row r="39" spans="2:25" x14ac:dyDescent="0.2">
      <c r="B39" s="45" t="str">
        <f>VLOOKUP(C39,[1]lähdöt!A:D,2,FALSE)</f>
        <v>L. 1'40</v>
      </c>
      <c r="C39" s="51">
        <f t="shared" si="1"/>
        <v>13</v>
      </c>
      <c r="D39" s="52">
        <f>SUM(E36:E38)</f>
        <v>6</v>
      </c>
      <c r="E39" s="53">
        <f t="shared" si="0"/>
        <v>5</v>
      </c>
      <c r="F39" s="54">
        <v>2</v>
      </c>
      <c r="G39" s="52">
        <v>0</v>
      </c>
      <c r="H39" s="55">
        <v>2</v>
      </c>
      <c r="I39" s="56">
        <v>0</v>
      </c>
      <c r="J39" s="54">
        <v>0</v>
      </c>
      <c r="K39" s="52">
        <v>0</v>
      </c>
      <c r="L39" s="55">
        <v>0</v>
      </c>
      <c r="M39" s="56">
        <v>1</v>
      </c>
      <c r="N39" s="54">
        <v>0</v>
      </c>
      <c r="O39" s="52">
        <v>0</v>
      </c>
      <c r="P39" s="55">
        <v>0</v>
      </c>
      <c r="Q39" s="56">
        <v>0</v>
      </c>
      <c r="R39" s="54" t="s">
        <v>20</v>
      </c>
      <c r="S39" s="52" t="s">
        <v>20</v>
      </c>
      <c r="T39" s="55" t="s">
        <v>20</v>
      </c>
      <c r="U39" s="56" t="s">
        <v>20</v>
      </c>
      <c r="V39" s="54" t="s">
        <v>20</v>
      </c>
      <c r="W39" s="52" t="s">
        <v>20</v>
      </c>
      <c r="X39" s="55" t="s">
        <v>20</v>
      </c>
      <c r="Y39" s="55" t="s">
        <v>20</v>
      </c>
    </row>
    <row r="40" spans="2:25" x14ac:dyDescent="0.2">
      <c r="B40" s="45"/>
      <c r="C40" s="51">
        <f t="shared" si="1"/>
        <v>14</v>
      </c>
      <c r="D40" s="52"/>
      <c r="E40" s="53">
        <f t="shared" si="0"/>
        <v>2</v>
      </c>
      <c r="F40" s="54">
        <v>0</v>
      </c>
      <c r="G40" s="52">
        <v>2</v>
      </c>
      <c r="H40" s="55">
        <v>0</v>
      </c>
      <c r="I40" s="56">
        <v>0</v>
      </c>
      <c r="J40" s="54">
        <v>0</v>
      </c>
      <c r="K40" s="52">
        <v>0</v>
      </c>
      <c r="L40" s="55">
        <v>0</v>
      </c>
      <c r="M40" s="56">
        <v>0</v>
      </c>
      <c r="N40" s="54">
        <v>0</v>
      </c>
      <c r="O40" s="52">
        <v>0</v>
      </c>
      <c r="P40" s="55">
        <v>0</v>
      </c>
      <c r="Q40" s="56">
        <v>0</v>
      </c>
      <c r="R40" s="54" t="s">
        <v>20</v>
      </c>
      <c r="S40" s="52" t="s">
        <v>20</v>
      </c>
      <c r="T40" s="55" t="s">
        <v>20</v>
      </c>
      <c r="U40" s="56" t="s">
        <v>20</v>
      </c>
      <c r="V40" s="54" t="s">
        <v>20</v>
      </c>
      <c r="W40" s="52" t="s">
        <v>20</v>
      </c>
      <c r="X40" s="55" t="s">
        <v>20</v>
      </c>
      <c r="Y40" s="55" t="s">
        <v>20</v>
      </c>
    </row>
    <row r="41" spans="2:25" x14ac:dyDescent="0.2">
      <c r="B41" s="45"/>
      <c r="C41" s="51">
        <f t="shared" si="1"/>
        <v>15</v>
      </c>
      <c r="D41" s="52"/>
      <c r="E41" s="53">
        <f t="shared" si="0"/>
        <v>5</v>
      </c>
      <c r="F41" s="54">
        <v>1</v>
      </c>
      <c r="G41" s="52">
        <v>0</v>
      </c>
      <c r="H41" s="55">
        <v>0</v>
      </c>
      <c r="I41" s="56">
        <v>0</v>
      </c>
      <c r="J41" s="54">
        <v>0</v>
      </c>
      <c r="K41" s="52">
        <v>1</v>
      </c>
      <c r="L41" s="55">
        <v>0</v>
      </c>
      <c r="M41" s="56">
        <v>0</v>
      </c>
      <c r="N41" s="54">
        <v>0</v>
      </c>
      <c r="O41" s="52">
        <v>3</v>
      </c>
      <c r="P41" s="55">
        <v>0</v>
      </c>
      <c r="Q41" s="56">
        <v>0</v>
      </c>
      <c r="R41" s="54" t="s">
        <v>20</v>
      </c>
      <c r="S41" s="52" t="s">
        <v>20</v>
      </c>
      <c r="T41" s="55" t="s">
        <v>20</v>
      </c>
      <c r="U41" s="56" t="s">
        <v>20</v>
      </c>
      <c r="V41" s="54" t="s">
        <v>20</v>
      </c>
      <c r="W41" s="52" t="s">
        <v>20</v>
      </c>
      <c r="X41" s="55" t="s">
        <v>20</v>
      </c>
      <c r="Y41" s="55" t="s">
        <v>20</v>
      </c>
    </row>
    <row r="42" spans="2:25" x14ac:dyDescent="0.2">
      <c r="B42" s="45" t="str">
        <f>VLOOKUP(C42,[1]lähdöt!A:D,2,FALSE)</f>
        <v>L. 1'35</v>
      </c>
      <c r="C42" s="51">
        <f t="shared" si="1"/>
        <v>16</v>
      </c>
      <c r="D42" s="52">
        <f>SUM(E39:E41)</f>
        <v>12</v>
      </c>
      <c r="E42" s="53">
        <f t="shared" si="0"/>
        <v>5</v>
      </c>
      <c r="F42" s="54">
        <v>0</v>
      </c>
      <c r="G42" s="52">
        <v>0</v>
      </c>
      <c r="H42" s="55">
        <v>0</v>
      </c>
      <c r="I42" s="56">
        <v>1</v>
      </c>
      <c r="J42" s="54">
        <v>0</v>
      </c>
      <c r="K42" s="52">
        <v>0</v>
      </c>
      <c r="L42" s="55">
        <v>1</v>
      </c>
      <c r="M42" s="56">
        <v>0</v>
      </c>
      <c r="N42" s="54">
        <v>1</v>
      </c>
      <c r="O42" s="52">
        <v>2</v>
      </c>
      <c r="P42" s="55">
        <v>0</v>
      </c>
      <c r="Q42" s="56">
        <v>0</v>
      </c>
      <c r="R42" s="54" t="s">
        <v>20</v>
      </c>
      <c r="S42" s="52" t="s">
        <v>20</v>
      </c>
      <c r="T42" s="55" t="s">
        <v>20</v>
      </c>
      <c r="U42" s="56" t="s">
        <v>20</v>
      </c>
      <c r="V42" s="54" t="s">
        <v>20</v>
      </c>
      <c r="W42" s="52" t="s">
        <v>20</v>
      </c>
      <c r="X42" s="55" t="s">
        <v>20</v>
      </c>
      <c r="Y42" s="55" t="s">
        <v>20</v>
      </c>
    </row>
    <row r="43" spans="2:25" x14ac:dyDescent="0.2">
      <c r="B43" s="45"/>
      <c r="C43" s="51">
        <f t="shared" si="1"/>
        <v>17</v>
      </c>
      <c r="D43" s="52"/>
      <c r="E43" s="53">
        <f t="shared" si="0"/>
        <v>4</v>
      </c>
      <c r="F43" s="54">
        <v>1</v>
      </c>
      <c r="G43" s="52">
        <v>0</v>
      </c>
      <c r="H43" s="55">
        <v>0</v>
      </c>
      <c r="I43" s="56">
        <v>1</v>
      </c>
      <c r="J43" s="54">
        <v>0</v>
      </c>
      <c r="K43" s="52">
        <v>0</v>
      </c>
      <c r="L43" s="55">
        <v>1</v>
      </c>
      <c r="M43" s="56">
        <v>0</v>
      </c>
      <c r="N43" s="54">
        <v>0</v>
      </c>
      <c r="O43" s="52">
        <v>0</v>
      </c>
      <c r="P43" s="55">
        <v>0</v>
      </c>
      <c r="Q43" s="56">
        <v>1</v>
      </c>
      <c r="R43" s="54" t="s">
        <v>20</v>
      </c>
      <c r="S43" s="52" t="s">
        <v>20</v>
      </c>
      <c r="T43" s="55" t="s">
        <v>20</v>
      </c>
      <c r="U43" s="56" t="s">
        <v>20</v>
      </c>
      <c r="V43" s="54" t="s">
        <v>20</v>
      </c>
      <c r="W43" s="52" t="s">
        <v>20</v>
      </c>
      <c r="X43" s="55" t="s">
        <v>20</v>
      </c>
      <c r="Y43" s="55" t="s">
        <v>20</v>
      </c>
    </row>
    <row r="44" spans="2:25" x14ac:dyDescent="0.2">
      <c r="B44" s="45"/>
      <c r="C44" s="51">
        <f t="shared" si="1"/>
        <v>18</v>
      </c>
      <c r="D44" s="52"/>
      <c r="E44" s="53">
        <f t="shared" si="0"/>
        <v>6</v>
      </c>
      <c r="F44" s="54">
        <v>0</v>
      </c>
      <c r="G44" s="52">
        <v>1</v>
      </c>
      <c r="H44" s="55">
        <v>0</v>
      </c>
      <c r="I44" s="56">
        <v>0</v>
      </c>
      <c r="J44" s="54">
        <v>1</v>
      </c>
      <c r="K44" s="52">
        <v>1</v>
      </c>
      <c r="L44" s="55">
        <v>0</v>
      </c>
      <c r="M44" s="56">
        <v>0</v>
      </c>
      <c r="N44" s="54">
        <v>1</v>
      </c>
      <c r="O44" s="52">
        <v>1</v>
      </c>
      <c r="P44" s="55">
        <v>1</v>
      </c>
      <c r="Q44" s="56">
        <v>0</v>
      </c>
      <c r="R44" s="54" t="s">
        <v>20</v>
      </c>
      <c r="S44" s="52" t="s">
        <v>20</v>
      </c>
      <c r="T44" s="55" t="s">
        <v>20</v>
      </c>
      <c r="U44" s="56" t="s">
        <v>20</v>
      </c>
      <c r="V44" s="54" t="s">
        <v>20</v>
      </c>
      <c r="W44" s="52" t="s">
        <v>20</v>
      </c>
      <c r="X44" s="55" t="s">
        <v>20</v>
      </c>
      <c r="Y44" s="55" t="s">
        <v>20</v>
      </c>
    </row>
    <row r="45" spans="2:25" x14ac:dyDescent="0.2">
      <c r="B45" s="45" t="str">
        <f>VLOOKUP(C45,[1]lähdöt!A:D,2,FALSE)</f>
        <v>L. 1'30</v>
      </c>
      <c r="C45" s="51">
        <f t="shared" si="1"/>
        <v>19</v>
      </c>
      <c r="D45" s="52">
        <f>SUM(E42:E44)</f>
        <v>15</v>
      </c>
      <c r="E45" s="53">
        <f t="shared" si="0"/>
        <v>18</v>
      </c>
      <c r="F45" s="54">
        <v>1</v>
      </c>
      <c r="G45" s="52">
        <v>1</v>
      </c>
      <c r="H45" s="55">
        <v>0</v>
      </c>
      <c r="I45" s="56">
        <v>2</v>
      </c>
      <c r="J45" s="54">
        <v>0</v>
      </c>
      <c r="K45" s="52">
        <v>1</v>
      </c>
      <c r="L45" s="55">
        <v>1</v>
      </c>
      <c r="M45" s="56">
        <v>2</v>
      </c>
      <c r="N45" s="54">
        <v>1</v>
      </c>
      <c r="O45" s="52">
        <v>3</v>
      </c>
      <c r="P45" s="55">
        <v>3</v>
      </c>
      <c r="Q45" s="56">
        <v>3</v>
      </c>
      <c r="R45" s="54" t="s">
        <v>20</v>
      </c>
      <c r="S45" s="52" t="s">
        <v>20</v>
      </c>
      <c r="T45" s="55" t="s">
        <v>20</v>
      </c>
      <c r="U45" s="56" t="s">
        <v>20</v>
      </c>
      <c r="V45" s="54" t="s">
        <v>20</v>
      </c>
      <c r="W45" s="52" t="s">
        <v>20</v>
      </c>
      <c r="X45" s="55" t="s">
        <v>20</v>
      </c>
      <c r="Y45" s="55" t="s">
        <v>20</v>
      </c>
    </row>
    <row r="46" spans="2:25" x14ac:dyDescent="0.2">
      <c r="B46" s="45"/>
      <c r="C46" s="51">
        <f t="shared" si="1"/>
        <v>20</v>
      </c>
      <c r="D46" s="52"/>
      <c r="E46" s="53">
        <f t="shared" si="0"/>
        <v>3</v>
      </c>
      <c r="F46" s="54">
        <v>1</v>
      </c>
      <c r="G46" s="52">
        <v>0</v>
      </c>
      <c r="H46" s="55">
        <v>0</v>
      </c>
      <c r="I46" s="56">
        <v>1</v>
      </c>
      <c r="J46" s="54">
        <v>0</v>
      </c>
      <c r="K46" s="52">
        <v>0</v>
      </c>
      <c r="L46" s="55">
        <v>1</v>
      </c>
      <c r="M46" s="56">
        <v>0</v>
      </c>
      <c r="N46" s="54">
        <v>0</v>
      </c>
      <c r="O46" s="52">
        <v>0</v>
      </c>
      <c r="P46" s="55">
        <v>0</v>
      </c>
      <c r="Q46" s="56">
        <v>0</v>
      </c>
      <c r="R46" s="54" t="s">
        <v>20</v>
      </c>
      <c r="S46" s="52" t="s">
        <v>20</v>
      </c>
      <c r="T46" s="55" t="s">
        <v>20</v>
      </c>
      <c r="U46" s="56" t="s">
        <v>20</v>
      </c>
      <c r="V46" s="54" t="s">
        <v>20</v>
      </c>
      <c r="W46" s="52" t="s">
        <v>20</v>
      </c>
      <c r="X46" s="55" t="s">
        <v>20</v>
      </c>
      <c r="Y46" s="55" t="s">
        <v>20</v>
      </c>
    </row>
    <row r="47" spans="2:25" x14ac:dyDescent="0.2">
      <c r="B47" s="45"/>
      <c r="C47" s="51">
        <f t="shared" si="1"/>
        <v>21</v>
      </c>
      <c r="D47" s="52"/>
      <c r="E47" s="53">
        <f t="shared" si="0"/>
        <v>5</v>
      </c>
      <c r="F47" s="54">
        <v>0</v>
      </c>
      <c r="G47" s="52">
        <v>0</v>
      </c>
      <c r="H47" s="55">
        <v>0</v>
      </c>
      <c r="I47" s="56">
        <v>0</v>
      </c>
      <c r="J47" s="54">
        <v>2</v>
      </c>
      <c r="K47" s="52">
        <v>0</v>
      </c>
      <c r="L47" s="55">
        <v>0</v>
      </c>
      <c r="M47" s="56">
        <v>1</v>
      </c>
      <c r="N47" s="54">
        <v>0</v>
      </c>
      <c r="O47" s="52">
        <v>0</v>
      </c>
      <c r="P47" s="55">
        <v>2</v>
      </c>
      <c r="Q47" s="56">
        <v>0</v>
      </c>
      <c r="R47" s="54" t="s">
        <v>20</v>
      </c>
      <c r="S47" s="52" t="s">
        <v>20</v>
      </c>
      <c r="T47" s="55" t="s">
        <v>20</v>
      </c>
      <c r="U47" s="56" t="s">
        <v>20</v>
      </c>
      <c r="V47" s="54" t="s">
        <v>20</v>
      </c>
      <c r="W47" s="52" t="s">
        <v>20</v>
      </c>
      <c r="X47" s="55" t="s">
        <v>20</v>
      </c>
      <c r="Y47" s="55" t="s">
        <v>20</v>
      </c>
    </row>
    <row r="48" spans="2:25" x14ac:dyDescent="0.2">
      <c r="B48" s="45" t="str">
        <f>VLOOKUP(C48,[1]lähdöt!A:D,2,FALSE)</f>
        <v>L. 1'25</v>
      </c>
      <c r="C48" s="51">
        <f t="shared" si="1"/>
        <v>22</v>
      </c>
      <c r="D48" s="52">
        <f>SUM(E45:E47)</f>
        <v>26</v>
      </c>
      <c r="E48" s="90">
        <f t="shared" si="0"/>
        <v>33</v>
      </c>
      <c r="F48" s="54">
        <v>1</v>
      </c>
      <c r="G48" s="52">
        <v>2</v>
      </c>
      <c r="H48" s="55">
        <v>1</v>
      </c>
      <c r="I48" s="56">
        <v>3</v>
      </c>
      <c r="J48" s="54">
        <v>1</v>
      </c>
      <c r="K48" s="52">
        <v>1</v>
      </c>
      <c r="L48" s="55">
        <v>1</v>
      </c>
      <c r="M48" s="56">
        <v>2</v>
      </c>
      <c r="N48" s="54">
        <v>1</v>
      </c>
      <c r="O48" s="52">
        <v>2</v>
      </c>
      <c r="P48" s="55">
        <v>7</v>
      </c>
      <c r="Q48" s="56">
        <v>11</v>
      </c>
      <c r="R48" s="54"/>
      <c r="S48" s="52"/>
      <c r="T48" s="55"/>
      <c r="U48" s="56"/>
      <c r="V48" s="54"/>
      <c r="W48" s="52"/>
      <c r="X48" s="55"/>
      <c r="Y48" s="55"/>
    </row>
    <row r="49" spans="2:25" x14ac:dyDescent="0.2">
      <c r="B49" s="45"/>
      <c r="C49" s="51">
        <f t="shared" si="1"/>
        <v>23</v>
      </c>
      <c r="D49" s="52"/>
      <c r="E49" s="53">
        <f t="shared" si="0"/>
        <v>14</v>
      </c>
      <c r="F49" s="54">
        <v>0</v>
      </c>
      <c r="G49" s="52">
        <v>1</v>
      </c>
      <c r="H49" s="55">
        <v>1</v>
      </c>
      <c r="I49" s="56">
        <v>0</v>
      </c>
      <c r="J49" s="54">
        <v>1</v>
      </c>
      <c r="K49" s="52">
        <v>0</v>
      </c>
      <c r="L49" s="55">
        <v>1</v>
      </c>
      <c r="M49" s="56">
        <v>3</v>
      </c>
      <c r="N49" s="54">
        <v>0</v>
      </c>
      <c r="O49" s="52">
        <v>1</v>
      </c>
      <c r="P49" s="55">
        <v>1</v>
      </c>
      <c r="Q49" s="56">
        <v>5</v>
      </c>
      <c r="R49" s="54"/>
      <c r="S49" s="52"/>
      <c r="T49" s="55"/>
      <c r="U49" s="56"/>
      <c r="V49" s="54"/>
      <c r="W49" s="52"/>
      <c r="X49" s="55"/>
      <c r="Y49" s="55"/>
    </row>
    <row r="50" spans="2:25" x14ac:dyDescent="0.2">
      <c r="B50" s="45"/>
      <c r="C50" s="51">
        <f t="shared" si="1"/>
        <v>24</v>
      </c>
      <c r="D50" s="52"/>
      <c r="E50" s="53">
        <f t="shared" si="0"/>
        <v>9</v>
      </c>
      <c r="F50" s="54">
        <v>0</v>
      </c>
      <c r="G50" s="52">
        <v>1</v>
      </c>
      <c r="H50" s="55">
        <v>0</v>
      </c>
      <c r="I50" s="56">
        <v>1</v>
      </c>
      <c r="J50" s="54">
        <v>0</v>
      </c>
      <c r="K50" s="52">
        <v>2</v>
      </c>
      <c r="L50" s="55">
        <v>0</v>
      </c>
      <c r="M50" s="56">
        <v>1</v>
      </c>
      <c r="N50" s="54">
        <v>0</v>
      </c>
      <c r="O50" s="52">
        <v>1</v>
      </c>
      <c r="P50" s="55">
        <v>1</v>
      </c>
      <c r="Q50" s="56">
        <v>2</v>
      </c>
      <c r="R50" s="54"/>
      <c r="S50" s="52"/>
      <c r="T50" s="55"/>
      <c r="U50" s="56"/>
      <c r="V50" s="54"/>
      <c r="W50" s="52"/>
      <c r="X50" s="55"/>
      <c r="Y50" s="55"/>
    </row>
    <row r="51" spans="2:25" x14ac:dyDescent="0.2">
      <c r="B51" s="45" t="str">
        <f>VLOOKUP(C51,[1]lähdöt!A:D,2,FALSE)</f>
        <v>L. 1'20</v>
      </c>
      <c r="C51" s="51">
        <f t="shared" si="1"/>
        <v>25</v>
      </c>
      <c r="D51" s="89">
        <f>SUM(E48:E50)</f>
        <v>56</v>
      </c>
      <c r="E51" s="90">
        <f t="shared" si="0"/>
        <v>23</v>
      </c>
      <c r="F51" s="54">
        <v>1</v>
      </c>
      <c r="G51" s="52">
        <v>0</v>
      </c>
      <c r="H51" s="55">
        <v>3</v>
      </c>
      <c r="I51" s="56">
        <v>2</v>
      </c>
      <c r="J51" s="54">
        <v>0</v>
      </c>
      <c r="K51" s="52">
        <v>5</v>
      </c>
      <c r="L51" s="55">
        <v>1</v>
      </c>
      <c r="M51" s="56">
        <v>0</v>
      </c>
      <c r="N51" s="54">
        <v>2</v>
      </c>
      <c r="O51" s="52">
        <v>2</v>
      </c>
      <c r="P51" s="55">
        <v>3</v>
      </c>
      <c r="Q51" s="56">
        <v>4</v>
      </c>
      <c r="R51" s="54"/>
      <c r="S51" s="52"/>
      <c r="T51" s="55"/>
      <c r="U51" s="56"/>
      <c r="V51" s="54"/>
      <c r="W51" s="52"/>
      <c r="X51" s="55"/>
      <c r="Y51" s="55"/>
    </row>
    <row r="52" spans="2:25" x14ac:dyDescent="0.2">
      <c r="B52" s="45"/>
      <c r="C52" s="51">
        <f t="shared" si="1"/>
        <v>26</v>
      </c>
      <c r="D52" s="52"/>
      <c r="E52" s="53">
        <f t="shared" si="0"/>
        <v>5</v>
      </c>
      <c r="F52" s="54">
        <v>1</v>
      </c>
      <c r="G52" s="52">
        <v>1</v>
      </c>
      <c r="H52" s="55">
        <v>0</v>
      </c>
      <c r="I52" s="56">
        <v>0</v>
      </c>
      <c r="J52" s="54">
        <v>0</v>
      </c>
      <c r="K52" s="52">
        <v>1</v>
      </c>
      <c r="L52" s="55">
        <v>0</v>
      </c>
      <c r="M52" s="56">
        <v>1</v>
      </c>
      <c r="N52" s="54">
        <v>0</v>
      </c>
      <c r="O52" s="52">
        <v>0</v>
      </c>
      <c r="P52" s="55">
        <v>1</v>
      </c>
      <c r="Q52" s="56">
        <v>0</v>
      </c>
      <c r="R52" s="54"/>
      <c r="S52" s="52"/>
      <c r="T52" s="55"/>
      <c r="U52" s="56"/>
      <c r="V52" s="54"/>
      <c r="W52" s="52"/>
      <c r="X52" s="55"/>
      <c r="Y52" s="55"/>
    </row>
    <row r="53" spans="2:25" x14ac:dyDescent="0.2">
      <c r="B53" s="45"/>
      <c r="C53" s="51">
        <f t="shared" si="1"/>
        <v>27</v>
      </c>
      <c r="D53" s="52"/>
      <c r="E53" s="53">
        <f t="shared" si="0"/>
        <v>6</v>
      </c>
      <c r="F53" s="54">
        <v>0</v>
      </c>
      <c r="G53" s="52">
        <v>1</v>
      </c>
      <c r="H53" s="55">
        <v>0</v>
      </c>
      <c r="I53" s="56">
        <v>1</v>
      </c>
      <c r="J53" s="54">
        <v>0</v>
      </c>
      <c r="K53" s="52">
        <v>0</v>
      </c>
      <c r="L53" s="55">
        <v>0</v>
      </c>
      <c r="M53" s="56">
        <v>1</v>
      </c>
      <c r="N53" s="54">
        <v>0</v>
      </c>
      <c r="O53" s="52">
        <v>0</v>
      </c>
      <c r="P53" s="55">
        <v>1</v>
      </c>
      <c r="Q53" s="56">
        <v>2</v>
      </c>
      <c r="R53" s="54"/>
      <c r="S53" s="52"/>
      <c r="T53" s="55"/>
      <c r="U53" s="56"/>
      <c r="V53" s="54"/>
      <c r="W53" s="52"/>
      <c r="X53" s="55"/>
      <c r="Y53" s="55"/>
    </row>
    <row r="54" spans="2:25" x14ac:dyDescent="0.2">
      <c r="B54" s="45" t="str">
        <f>VLOOKUP(C54,[1]lähdöt!A:D,2,FALSE)</f>
        <v>L. 1'15</v>
      </c>
      <c r="C54" s="51">
        <f t="shared" si="1"/>
        <v>28</v>
      </c>
      <c r="D54" s="89">
        <f>SUM(E51:E53)</f>
        <v>34</v>
      </c>
      <c r="E54" s="53">
        <f t="shared" si="0"/>
        <v>5</v>
      </c>
      <c r="F54" s="54">
        <v>0</v>
      </c>
      <c r="G54" s="52">
        <v>1</v>
      </c>
      <c r="H54" s="55">
        <v>0</v>
      </c>
      <c r="I54" s="56">
        <v>1</v>
      </c>
      <c r="J54" s="54">
        <v>1</v>
      </c>
      <c r="K54" s="52">
        <v>1</v>
      </c>
      <c r="L54" s="55">
        <v>0</v>
      </c>
      <c r="M54" s="56">
        <v>0</v>
      </c>
      <c r="N54" s="54">
        <v>0</v>
      </c>
      <c r="O54" s="52">
        <v>0</v>
      </c>
      <c r="P54" s="55">
        <v>0</v>
      </c>
      <c r="Q54" s="56">
        <v>1</v>
      </c>
      <c r="R54" s="54" t="s">
        <v>20</v>
      </c>
      <c r="S54" s="52" t="s">
        <v>20</v>
      </c>
      <c r="T54" s="55" t="s">
        <v>20</v>
      </c>
      <c r="U54" s="56" t="s">
        <v>20</v>
      </c>
      <c r="V54" s="54" t="s">
        <v>20</v>
      </c>
      <c r="W54" s="52" t="s">
        <v>20</v>
      </c>
      <c r="X54" s="55" t="s">
        <v>20</v>
      </c>
      <c r="Y54" s="55" t="s">
        <v>20</v>
      </c>
    </row>
    <row r="55" spans="2:25" x14ac:dyDescent="0.2">
      <c r="B55" s="45"/>
      <c r="C55" s="51">
        <f t="shared" si="1"/>
        <v>29</v>
      </c>
      <c r="D55" s="52"/>
      <c r="E55" s="53">
        <f t="shared" si="0"/>
        <v>2</v>
      </c>
      <c r="F55" s="54">
        <v>1</v>
      </c>
      <c r="G55" s="52">
        <v>1</v>
      </c>
      <c r="H55" s="55">
        <v>0</v>
      </c>
      <c r="I55" s="56">
        <v>0</v>
      </c>
      <c r="J55" s="54">
        <v>0</v>
      </c>
      <c r="K55" s="52">
        <v>0</v>
      </c>
      <c r="L55" s="55">
        <v>0</v>
      </c>
      <c r="M55" s="56">
        <v>0</v>
      </c>
      <c r="N55" s="54">
        <v>0</v>
      </c>
      <c r="O55" s="52">
        <v>0</v>
      </c>
      <c r="P55" s="55">
        <v>0</v>
      </c>
      <c r="Q55" s="56">
        <v>0</v>
      </c>
      <c r="R55" s="54" t="s">
        <v>20</v>
      </c>
      <c r="S55" s="52" t="s">
        <v>20</v>
      </c>
      <c r="T55" s="55" t="s">
        <v>20</v>
      </c>
      <c r="U55" s="56" t="s">
        <v>20</v>
      </c>
      <c r="V55" s="54" t="s">
        <v>20</v>
      </c>
      <c r="W55" s="52" t="s">
        <v>20</v>
      </c>
      <c r="X55" s="55" t="s">
        <v>20</v>
      </c>
      <c r="Y55" s="55" t="s">
        <v>20</v>
      </c>
    </row>
    <row r="56" spans="2:25" x14ac:dyDescent="0.2">
      <c r="B56" s="45"/>
      <c r="C56" s="51">
        <f t="shared" si="1"/>
        <v>30</v>
      </c>
      <c r="D56" s="52"/>
      <c r="E56" s="53">
        <f t="shared" si="0"/>
        <v>0</v>
      </c>
      <c r="F56" s="54">
        <v>0</v>
      </c>
      <c r="G56" s="52">
        <v>0</v>
      </c>
      <c r="H56" s="55">
        <v>0</v>
      </c>
      <c r="I56" s="56">
        <v>0</v>
      </c>
      <c r="J56" s="54">
        <v>0</v>
      </c>
      <c r="K56" s="52">
        <v>0</v>
      </c>
      <c r="L56" s="55">
        <v>0</v>
      </c>
      <c r="M56" s="56">
        <v>0</v>
      </c>
      <c r="N56" s="54">
        <v>0</v>
      </c>
      <c r="O56" s="52">
        <v>0</v>
      </c>
      <c r="P56" s="55">
        <v>0</v>
      </c>
      <c r="Q56" s="56">
        <v>0</v>
      </c>
      <c r="R56" s="54" t="s">
        <v>20</v>
      </c>
      <c r="S56" s="52" t="s">
        <v>20</v>
      </c>
      <c r="T56" s="55" t="s">
        <v>20</v>
      </c>
      <c r="U56" s="56" t="s">
        <v>20</v>
      </c>
      <c r="V56" s="54" t="s">
        <v>20</v>
      </c>
      <c r="W56" s="52" t="s">
        <v>20</v>
      </c>
      <c r="X56" s="55" t="s">
        <v>20</v>
      </c>
      <c r="Y56" s="55" t="s">
        <v>20</v>
      </c>
    </row>
    <row r="57" spans="2:25" x14ac:dyDescent="0.2">
      <c r="B57" s="45" t="str">
        <f>VLOOKUP(C57,[1]lähdöt!A:D,2,FALSE)</f>
        <v>L. 1'10</v>
      </c>
      <c r="C57" s="51">
        <f t="shared" si="1"/>
        <v>31</v>
      </c>
      <c r="D57" s="52">
        <f>SUM(E54:E56)</f>
        <v>7</v>
      </c>
      <c r="E57" s="53">
        <f t="shared" si="0"/>
        <v>0</v>
      </c>
      <c r="F57" s="54">
        <v>0</v>
      </c>
      <c r="G57" s="52">
        <v>0</v>
      </c>
      <c r="H57" s="55">
        <v>0</v>
      </c>
      <c r="I57" s="56">
        <v>0</v>
      </c>
      <c r="J57" s="54">
        <v>0</v>
      </c>
      <c r="K57" s="52">
        <v>0</v>
      </c>
      <c r="L57" s="55">
        <v>0</v>
      </c>
      <c r="M57" s="56">
        <v>0</v>
      </c>
      <c r="N57" s="54">
        <v>0</v>
      </c>
      <c r="O57" s="52">
        <v>0</v>
      </c>
      <c r="P57" s="55">
        <v>0</v>
      </c>
      <c r="Q57" s="56">
        <v>0</v>
      </c>
      <c r="R57" s="54" t="s">
        <v>20</v>
      </c>
      <c r="S57" s="52" t="s">
        <v>20</v>
      </c>
      <c r="T57" s="55" t="s">
        <v>20</v>
      </c>
      <c r="U57" s="56" t="s">
        <v>20</v>
      </c>
      <c r="V57" s="54" t="s">
        <v>20</v>
      </c>
      <c r="W57" s="52" t="s">
        <v>20</v>
      </c>
      <c r="X57" s="55" t="s">
        <v>20</v>
      </c>
      <c r="Y57" s="55" t="s">
        <v>20</v>
      </c>
    </row>
    <row r="58" spans="2:25" x14ac:dyDescent="0.2">
      <c r="B58" s="45"/>
      <c r="C58" s="51">
        <f t="shared" si="1"/>
        <v>32</v>
      </c>
      <c r="D58" s="52"/>
      <c r="E58" s="53">
        <f t="shared" si="0"/>
        <v>0</v>
      </c>
      <c r="F58" s="54">
        <v>0</v>
      </c>
      <c r="G58" s="52">
        <v>0</v>
      </c>
      <c r="H58" s="55">
        <v>0</v>
      </c>
      <c r="I58" s="56">
        <v>0</v>
      </c>
      <c r="J58" s="54">
        <v>0</v>
      </c>
      <c r="K58" s="52">
        <v>0</v>
      </c>
      <c r="L58" s="55">
        <v>0</v>
      </c>
      <c r="M58" s="56">
        <v>0</v>
      </c>
      <c r="N58" s="54">
        <v>0</v>
      </c>
      <c r="O58" s="52">
        <v>0</v>
      </c>
      <c r="P58" s="55">
        <v>0</v>
      </c>
      <c r="Q58" s="56">
        <v>0</v>
      </c>
      <c r="R58" s="54" t="s">
        <v>20</v>
      </c>
      <c r="S58" s="52" t="s">
        <v>20</v>
      </c>
      <c r="T58" s="55" t="s">
        <v>20</v>
      </c>
      <c r="U58" s="56" t="s">
        <v>20</v>
      </c>
      <c r="V58" s="54" t="s">
        <v>20</v>
      </c>
      <c r="W58" s="52" t="s">
        <v>20</v>
      </c>
      <c r="X58" s="55" t="s">
        <v>20</v>
      </c>
      <c r="Y58" s="55" t="s">
        <v>20</v>
      </c>
    </row>
    <row r="59" spans="2:25" x14ac:dyDescent="0.2">
      <c r="B59" s="45"/>
      <c r="C59" s="51">
        <f t="shared" si="1"/>
        <v>33</v>
      </c>
      <c r="D59" s="52"/>
      <c r="E59" s="53">
        <f t="shared" si="0"/>
        <v>0</v>
      </c>
      <c r="F59" s="54">
        <v>0</v>
      </c>
      <c r="G59" s="52">
        <v>0</v>
      </c>
      <c r="H59" s="55">
        <v>0</v>
      </c>
      <c r="I59" s="56">
        <v>0</v>
      </c>
      <c r="J59" s="54">
        <v>0</v>
      </c>
      <c r="K59" s="52">
        <v>0</v>
      </c>
      <c r="L59" s="55">
        <v>0</v>
      </c>
      <c r="M59" s="56">
        <v>0</v>
      </c>
      <c r="N59" s="54">
        <v>0</v>
      </c>
      <c r="O59" s="52">
        <v>0</v>
      </c>
      <c r="P59" s="55">
        <v>0</v>
      </c>
      <c r="Q59" s="56">
        <v>0</v>
      </c>
      <c r="R59" s="54" t="s">
        <v>20</v>
      </c>
      <c r="S59" s="52" t="s">
        <v>20</v>
      </c>
      <c r="T59" s="55" t="s">
        <v>20</v>
      </c>
      <c r="U59" s="56" t="s">
        <v>20</v>
      </c>
      <c r="V59" s="54" t="s">
        <v>20</v>
      </c>
      <c r="W59" s="52" t="s">
        <v>20</v>
      </c>
      <c r="X59" s="55" t="s">
        <v>20</v>
      </c>
      <c r="Y59" s="55" t="s">
        <v>20</v>
      </c>
    </row>
    <row r="60" spans="2:25" x14ac:dyDescent="0.2">
      <c r="B60" s="45" t="str">
        <f>VLOOKUP(C60,[1]lähdöt!A:D,2,FALSE)</f>
        <v>L. 1'05</v>
      </c>
      <c r="C60" s="51">
        <f t="shared" si="1"/>
        <v>34</v>
      </c>
      <c r="D60" s="52">
        <f>SUM(E57:E59)</f>
        <v>0</v>
      </c>
      <c r="E60" s="53">
        <f t="shared" si="0"/>
        <v>0</v>
      </c>
      <c r="F60" s="54">
        <v>0</v>
      </c>
      <c r="G60" s="52">
        <v>0</v>
      </c>
      <c r="H60" s="55">
        <v>0</v>
      </c>
      <c r="I60" s="56">
        <v>0</v>
      </c>
      <c r="J60" s="54">
        <v>0</v>
      </c>
      <c r="K60" s="52">
        <v>0</v>
      </c>
      <c r="L60" s="55">
        <v>0</v>
      </c>
      <c r="M60" s="56">
        <v>0</v>
      </c>
      <c r="N60" s="54" t="s">
        <v>20</v>
      </c>
      <c r="O60" s="52" t="s">
        <v>20</v>
      </c>
      <c r="P60" s="55">
        <v>0</v>
      </c>
      <c r="Q60" s="56">
        <v>0</v>
      </c>
      <c r="R60" s="54" t="s">
        <v>20</v>
      </c>
      <c r="S60" s="52" t="s">
        <v>20</v>
      </c>
      <c r="T60" s="55" t="s">
        <v>20</v>
      </c>
      <c r="U60" s="56" t="s">
        <v>20</v>
      </c>
      <c r="V60" s="54" t="s">
        <v>20</v>
      </c>
      <c r="W60" s="52" t="s">
        <v>20</v>
      </c>
      <c r="X60" s="55" t="s">
        <v>20</v>
      </c>
      <c r="Y60" s="55" t="s">
        <v>20</v>
      </c>
    </row>
    <row r="61" spans="2:25" x14ac:dyDescent="0.2">
      <c r="B61" s="45"/>
      <c r="C61" s="51">
        <f t="shared" si="1"/>
        <v>35</v>
      </c>
      <c r="D61" s="52"/>
      <c r="E61" s="53">
        <f t="shared" si="0"/>
        <v>0</v>
      </c>
      <c r="F61" s="54">
        <v>0</v>
      </c>
      <c r="G61" s="52">
        <v>0</v>
      </c>
      <c r="H61" s="55">
        <v>0</v>
      </c>
      <c r="I61" s="56">
        <v>0</v>
      </c>
      <c r="J61" s="54">
        <v>0</v>
      </c>
      <c r="K61" s="52">
        <v>0</v>
      </c>
      <c r="L61" s="55">
        <v>0</v>
      </c>
      <c r="M61" s="56">
        <v>0</v>
      </c>
      <c r="N61" s="54" t="s">
        <v>20</v>
      </c>
      <c r="O61" s="52" t="s">
        <v>20</v>
      </c>
      <c r="P61" s="55">
        <v>0</v>
      </c>
      <c r="Q61" s="56">
        <v>0</v>
      </c>
      <c r="R61" s="54" t="s">
        <v>20</v>
      </c>
      <c r="S61" s="52" t="s">
        <v>20</v>
      </c>
      <c r="T61" s="55" t="s">
        <v>20</v>
      </c>
      <c r="U61" s="56" t="s">
        <v>20</v>
      </c>
      <c r="V61" s="54" t="s">
        <v>20</v>
      </c>
      <c r="W61" s="52" t="s">
        <v>20</v>
      </c>
      <c r="X61" s="55" t="s">
        <v>20</v>
      </c>
      <c r="Y61" s="55" t="s">
        <v>20</v>
      </c>
    </row>
    <row r="62" spans="2:25" ht="17" thickBot="1" x14ac:dyDescent="0.25">
      <c r="B62" s="83"/>
      <c r="C62" s="51">
        <f t="shared" si="1"/>
        <v>36</v>
      </c>
      <c r="D62" s="52"/>
      <c r="E62" s="53">
        <f t="shared" si="0"/>
        <v>0</v>
      </c>
      <c r="F62" s="54">
        <v>0</v>
      </c>
      <c r="G62" s="52">
        <v>0</v>
      </c>
      <c r="H62" s="55">
        <v>0</v>
      </c>
      <c r="I62" s="56">
        <v>0</v>
      </c>
      <c r="J62" s="54">
        <v>0</v>
      </c>
      <c r="K62" s="52">
        <v>0</v>
      </c>
      <c r="L62" s="55">
        <v>0</v>
      </c>
      <c r="M62" s="56">
        <v>0</v>
      </c>
      <c r="N62" s="54" t="s">
        <v>20</v>
      </c>
      <c r="O62" s="52" t="s">
        <v>20</v>
      </c>
      <c r="P62" s="55">
        <v>0</v>
      </c>
      <c r="Q62" s="56">
        <v>0</v>
      </c>
      <c r="R62" s="54" t="s">
        <v>20</v>
      </c>
      <c r="S62" s="52" t="s">
        <v>20</v>
      </c>
      <c r="T62" s="55" t="s">
        <v>20</v>
      </c>
      <c r="U62" s="56" t="s">
        <v>20</v>
      </c>
      <c r="V62" s="54" t="s">
        <v>20</v>
      </c>
      <c r="W62" s="52" t="s">
        <v>20</v>
      </c>
      <c r="X62" s="55" t="s">
        <v>20</v>
      </c>
      <c r="Y62" s="55" t="s">
        <v>20</v>
      </c>
    </row>
    <row r="63" spans="2:25" ht="17" thickBot="1" x14ac:dyDescent="0.25">
      <c r="B63" s="9"/>
      <c r="C63" s="9" t="s">
        <v>34</v>
      </c>
      <c r="D63" s="33"/>
      <c r="E63" s="57">
        <f t="shared" ref="E63:Y63" si="2">SUM(E33:E62)</f>
        <v>157</v>
      </c>
      <c r="F63" s="58">
        <f t="shared" si="2"/>
        <v>10</v>
      </c>
      <c r="G63" s="59">
        <f t="shared" si="2"/>
        <v>12</v>
      </c>
      <c r="H63" s="60">
        <f t="shared" si="2"/>
        <v>7</v>
      </c>
      <c r="I63" s="61">
        <f t="shared" si="2"/>
        <v>13</v>
      </c>
      <c r="J63" s="58">
        <f t="shared" si="2"/>
        <v>6</v>
      </c>
      <c r="K63" s="59">
        <f t="shared" si="2"/>
        <v>13</v>
      </c>
      <c r="L63" s="60">
        <f t="shared" si="2"/>
        <v>8</v>
      </c>
      <c r="M63" s="61">
        <f t="shared" si="2"/>
        <v>13</v>
      </c>
      <c r="N63" s="58">
        <f t="shared" si="2"/>
        <v>10</v>
      </c>
      <c r="O63" s="59">
        <f t="shared" si="2"/>
        <v>15</v>
      </c>
      <c r="P63" s="60">
        <f t="shared" si="2"/>
        <v>20</v>
      </c>
      <c r="Q63" s="59">
        <f t="shared" si="2"/>
        <v>30</v>
      </c>
      <c r="R63" s="58">
        <f t="shared" si="2"/>
        <v>0</v>
      </c>
      <c r="S63" s="59">
        <f t="shared" si="2"/>
        <v>0</v>
      </c>
      <c r="T63" s="60">
        <f t="shared" si="2"/>
        <v>0</v>
      </c>
      <c r="U63" s="59">
        <f t="shared" si="2"/>
        <v>0</v>
      </c>
      <c r="V63" s="58">
        <f t="shared" si="2"/>
        <v>0</v>
      </c>
      <c r="W63" s="59">
        <f t="shared" si="2"/>
        <v>0</v>
      </c>
      <c r="X63" s="60">
        <f t="shared" si="2"/>
        <v>0</v>
      </c>
      <c r="Y63" s="59">
        <f t="shared" si="2"/>
        <v>0</v>
      </c>
    </row>
  </sheetData>
  <sheetProtection algorithmName="SHA-512" hashValue="GTVLYNGZyKGuFGgBoLDXObDUIjqBtu6VzHxMHLv0BXOpuwiK1DgnmPK0msr7uuEaqK5gG++SuYZpcCSMfpbO4g==" saltValue="aF5DSQBw5wI/IeMy+1n8EA==" spinCount="100000" sheet="1" objects="1" scenarios="1"/>
  <mergeCells count="11">
    <mergeCell ref="P31:Q31"/>
    <mergeCell ref="R31:S31"/>
    <mergeCell ref="T31:U31"/>
    <mergeCell ref="V31:W31"/>
    <mergeCell ref="X31:Y31"/>
    <mergeCell ref="A1:O3"/>
    <mergeCell ref="F31:G31"/>
    <mergeCell ref="H31:I31"/>
    <mergeCell ref="J31:K31"/>
    <mergeCell ref="L31:M31"/>
    <mergeCell ref="N31:O31"/>
  </mergeCells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AB533-4E79-EA47-8AAA-6E1508222CB7}">
  <dimension ref="A1:Y49"/>
  <sheetViews>
    <sheetView zoomScale="110" zoomScaleNormal="110" workbookViewId="0">
      <selection activeCell="E40" sqref="E40"/>
    </sheetView>
  </sheetViews>
  <sheetFormatPr baseColWidth="10" defaultColWidth="11.1640625" defaultRowHeight="16" x14ac:dyDescent="0.2"/>
  <cols>
    <col min="1" max="1" width="12.1640625" customWidth="1"/>
    <col min="2" max="2" width="12.6640625" customWidth="1"/>
    <col min="16" max="16" width="13.5" customWidth="1"/>
  </cols>
  <sheetData>
    <row r="1" spans="1:25" ht="24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4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x14ac:dyDescent="0.2">
      <c r="A4" s="4"/>
      <c r="B4" s="5"/>
      <c r="C4" s="5" t="s">
        <v>1</v>
      </c>
      <c r="D4" s="6"/>
      <c r="E4" s="6"/>
      <c r="F4" s="6"/>
      <c r="G4" s="6"/>
      <c r="H4" s="6"/>
      <c r="I4" s="6"/>
      <c r="J4" s="5" t="s">
        <v>2</v>
      </c>
      <c r="K4" s="6"/>
      <c r="L4" s="6"/>
      <c r="M4" s="6"/>
      <c r="N4" s="7"/>
      <c r="O4" s="7"/>
      <c r="P4" s="8"/>
      <c r="Q4" s="9"/>
      <c r="R4" s="9"/>
      <c r="S4" s="9"/>
      <c r="T4" s="9"/>
      <c r="U4" s="9"/>
      <c r="V4" s="9"/>
      <c r="W4" s="9"/>
      <c r="X4" s="9"/>
      <c r="Y4" s="9"/>
    </row>
    <row r="5" spans="1:25" s="13" customFormat="1" ht="17" thickBot="1" x14ac:dyDescent="0.25">
      <c r="A5" s="84" t="s">
        <v>3</v>
      </c>
      <c r="B5" s="85" t="s">
        <v>4</v>
      </c>
      <c r="C5" s="86" t="s">
        <v>5</v>
      </c>
      <c r="D5" s="86" t="s">
        <v>6</v>
      </c>
      <c r="E5" s="86" t="s">
        <v>7</v>
      </c>
      <c r="F5" s="86" t="s">
        <v>8</v>
      </c>
      <c r="G5" s="86" t="s">
        <v>9</v>
      </c>
      <c r="H5" s="86" t="s">
        <v>10</v>
      </c>
      <c r="I5" s="87" t="s">
        <v>11</v>
      </c>
      <c r="J5" s="86" t="s">
        <v>6</v>
      </c>
      <c r="K5" s="86" t="s">
        <v>7</v>
      </c>
      <c r="L5" s="86" t="s">
        <v>5</v>
      </c>
      <c r="M5" s="86" t="s">
        <v>9</v>
      </c>
      <c r="N5" s="86" t="s">
        <v>10</v>
      </c>
      <c r="O5" s="87" t="s">
        <v>8</v>
      </c>
      <c r="P5" s="85" t="s">
        <v>12</v>
      </c>
      <c r="Q5" s="10"/>
      <c r="R5" s="10"/>
      <c r="S5" s="10"/>
      <c r="T5" s="10"/>
      <c r="U5" s="10"/>
      <c r="V5" s="10"/>
      <c r="W5" s="10"/>
      <c r="X5" s="10"/>
      <c r="Y5" s="12"/>
    </row>
    <row r="6" spans="1:25" x14ac:dyDescent="0.2">
      <c r="A6" s="14" t="s">
        <v>35</v>
      </c>
      <c r="B6" s="15">
        <v>20</v>
      </c>
      <c r="C6" s="16">
        <v>18.555555559999998</v>
      </c>
      <c r="D6" s="17">
        <v>16</v>
      </c>
      <c r="E6" s="17">
        <v>21</v>
      </c>
      <c r="F6" s="17">
        <v>20.545454549999999</v>
      </c>
      <c r="G6" s="17">
        <v>19</v>
      </c>
      <c r="H6" s="17">
        <v>22</v>
      </c>
      <c r="I6" s="17">
        <v>19.550505050000002</v>
      </c>
      <c r="J6" s="16">
        <v>12.5</v>
      </c>
      <c r="K6" s="17">
        <v>13.95</v>
      </c>
      <c r="L6" s="17">
        <v>13.288888890000001</v>
      </c>
      <c r="M6" s="81">
        <v>11.55</v>
      </c>
      <c r="N6" s="17">
        <v>13.1</v>
      </c>
      <c r="O6" s="17">
        <v>12.295454550000001</v>
      </c>
      <c r="P6" s="19" t="s">
        <v>36</v>
      </c>
      <c r="Q6" s="20"/>
      <c r="R6" s="20"/>
      <c r="S6" s="20"/>
      <c r="T6" s="20"/>
      <c r="U6" s="20"/>
      <c r="V6" s="20"/>
      <c r="W6" s="20"/>
      <c r="X6" s="20"/>
      <c r="Y6" s="20"/>
    </row>
    <row r="7" spans="1:25" x14ac:dyDescent="0.2">
      <c r="A7" s="14" t="s">
        <v>37</v>
      </c>
      <c r="B7" s="62">
        <v>13</v>
      </c>
      <c r="C7" s="16">
        <v>19.571428569999998</v>
      </c>
      <c r="D7" s="17">
        <v>17</v>
      </c>
      <c r="E7" s="17">
        <v>22</v>
      </c>
      <c r="F7" s="17">
        <v>19.333333329999999</v>
      </c>
      <c r="G7" s="17">
        <v>16</v>
      </c>
      <c r="H7" s="17">
        <v>23</v>
      </c>
      <c r="I7" s="17">
        <v>19.452380949999998</v>
      </c>
      <c r="J7" s="16">
        <v>13.15</v>
      </c>
      <c r="K7" s="17">
        <v>14.2</v>
      </c>
      <c r="L7" s="17">
        <v>13.792857140000001</v>
      </c>
      <c r="M7" s="18">
        <v>12.5</v>
      </c>
      <c r="N7" s="17">
        <v>14.95</v>
      </c>
      <c r="O7" s="17">
        <v>13.30833333</v>
      </c>
      <c r="P7" s="19" t="s">
        <v>36</v>
      </c>
      <c r="Q7" s="20"/>
      <c r="R7" s="20"/>
      <c r="S7" s="20"/>
      <c r="T7" s="20"/>
      <c r="U7" s="20"/>
      <c r="V7" s="20"/>
      <c r="W7" s="20"/>
      <c r="X7" s="20"/>
      <c r="Y7" s="20"/>
    </row>
    <row r="8" spans="1:25" x14ac:dyDescent="0.2">
      <c r="A8" s="14" t="s">
        <v>38</v>
      </c>
      <c r="B8" s="62">
        <v>19</v>
      </c>
      <c r="C8" s="16">
        <v>16.333333329999999</v>
      </c>
      <c r="D8" s="17">
        <v>10</v>
      </c>
      <c r="E8" s="17">
        <v>21</v>
      </c>
      <c r="F8" s="17">
        <v>18.285714290000001</v>
      </c>
      <c r="G8" s="17">
        <v>16</v>
      </c>
      <c r="H8" s="17">
        <v>21</v>
      </c>
      <c r="I8" s="17">
        <v>17.309523810000002</v>
      </c>
      <c r="J8" s="16">
        <v>12.3</v>
      </c>
      <c r="K8" s="17">
        <v>15</v>
      </c>
      <c r="L8" s="17">
        <v>13.04166667</v>
      </c>
      <c r="M8" s="81">
        <v>11.3</v>
      </c>
      <c r="N8" s="17">
        <v>13.7</v>
      </c>
      <c r="O8" s="17">
        <v>12.207142859999999</v>
      </c>
      <c r="P8" s="19" t="s">
        <v>36</v>
      </c>
      <c r="Q8" s="20"/>
      <c r="R8" s="20"/>
      <c r="S8" s="20"/>
      <c r="T8" s="20"/>
      <c r="U8" s="20"/>
      <c r="V8" s="20"/>
      <c r="W8" s="20"/>
      <c r="X8" s="20"/>
      <c r="Y8" s="20"/>
    </row>
    <row r="9" spans="1:25" x14ac:dyDescent="0.2">
      <c r="A9" s="14" t="s">
        <v>39</v>
      </c>
      <c r="B9" s="62">
        <v>22</v>
      </c>
      <c r="C9" s="16">
        <v>18.61538462</v>
      </c>
      <c r="D9" s="17">
        <v>16</v>
      </c>
      <c r="E9" s="17">
        <v>22</v>
      </c>
      <c r="F9" s="17">
        <v>19.555555559999998</v>
      </c>
      <c r="G9" s="17">
        <v>14</v>
      </c>
      <c r="H9" s="17">
        <v>24</v>
      </c>
      <c r="I9" s="17">
        <v>19.085470090000001</v>
      </c>
      <c r="J9" s="16">
        <v>12.8</v>
      </c>
      <c r="K9" s="17">
        <v>14.3</v>
      </c>
      <c r="L9" s="17">
        <v>13.484615379999999</v>
      </c>
      <c r="M9" s="18">
        <v>12.05</v>
      </c>
      <c r="N9" s="17">
        <v>13.6</v>
      </c>
      <c r="O9" s="17">
        <v>12.9</v>
      </c>
      <c r="P9" s="19" t="s">
        <v>36</v>
      </c>
      <c r="Q9" s="20"/>
      <c r="R9" s="20"/>
      <c r="S9" s="20"/>
      <c r="T9" s="20"/>
      <c r="U9" s="20"/>
      <c r="V9" s="20"/>
      <c r="W9" s="20"/>
      <c r="X9" s="20"/>
      <c r="Y9" s="20"/>
    </row>
    <row r="10" spans="1:25" x14ac:dyDescent="0.2">
      <c r="A10" s="14" t="s">
        <v>40</v>
      </c>
      <c r="B10" s="62">
        <v>17</v>
      </c>
      <c r="C10" s="16">
        <v>20.333333329999999</v>
      </c>
      <c r="D10" s="17">
        <v>19</v>
      </c>
      <c r="E10" s="17">
        <v>23</v>
      </c>
      <c r="F10" s="17">
        <v>22.625</v>
      </c>
      <c r="G10" s="17">
        <v>19</v>
      </c>
      <c r="H10" s="17">
        <v>26</v>
      </c>
      <c r="I10" s="17">
        <v>21.479166670000001</v>
      </c>
      <c r="J10" s="16">
        <v>12.35</v>
      </c>
      <c r="K10" s="17">
        <v>14.45</v>
      </c>
      <c r="L10" s="17">
        <v>13.275</v>
      </c>
      <c r="M10" s="81">
        <v>11.95</v>
      </c>
      <c r="N10" s="17">
        <v>13.7</v>
      </c>
      <c r="O10" s="17">
        <v>12.705555560000001</v>
      </c>
      <c r="P10" s="19" t="s">
        <v>36</v>
      </c>
      <c r="Q10" s="20"/>
      <c r="R10" s="20"/>
      <c r="S10" s="20"/>
      <c r="T10" s="20"/>
      <c r="U10" s="20"/>
      <c r="V10" s="20"/>
      <c r="W10" s="20"/>
      <c r="X10" s="20"/>
      <c r="Y10" s="20"/>
    </row>
    <row r="11" spans="1:25" x14ac:dyDescent="0.2">
      <c r="A11" s="14"/>
      <c r="B11" s="62" t="s">
        <v>20</v>
      </c>
      <c r="C11" s="16" t="s">
        <v>20</v>
      </c>
      <c r="D11" s="17" t="s">
        <v>20</v>
      </c>
      <c r="E11" s="17" t="s">
        <v>20</v>
      </c>
      <c r="F11" s="17" t="s">
        <v>20</v>
      </c>
      <c r="G11" s="17" t="s">
        <v>20</v>
      </c>
      <c r="H11" s="17" t="s">
        <v>20</v>
      </c>
      <c r="I11" s="17" t="s">
        <v>20</v>
      </c>
      <c r="J11" s="16" t="s">
        <v>20</v>
      </c>
      <c r="K11" s="17" t="s">
        <v>20</v>
      </c>
      <c r="L11" s="17" t="s">
        <v>20</v>
      </c>
      <c r="M11" s="18" t="s">
        <v>20</v>
      </c>
      <c r="N11" s="17" t="s">
        <v>20</v>
      </c>
      <c r="O11" s="17" t="s">
        <v>20</v>
      </c>
      <c r="P11" s="19" t="s">
        <v>20</v>
      </c>
      <c r="Q11" s="20"/>
      <c r="R11" s="20"/>
      <c r="S11" s="20"/>
      <c r="T11" s="20"/>
      <c r="U11" s="20"/>
      <c r="V11" s="20"/>
      <c r="W11" s="20"/>
      <c r="X11" s="20"/>
      <c r="Y11" s="20"/>
    </row>
    <row r="12" spans="1:25" x14ac:dyDescent="0.2">
      <c r="A12" s="21"/>
      <c r="B12" s="63" t="s">
        <v>20</v>
      </c>
      <c r="C12" s="23" t="s">
        <v>20</v>
      </c>
      <c r="D12" s="24" t="s">
        <v>20</v>
      </c>
      <c r="E12" s="24" t="s">
        <v>20</v>
      </c>
      <c r="F12" s="24" t="s">
        <v>20</v>
      </c>
      <c r="G12" s="24" t="s">
        <v>20</v>
      </c>
      <c r="H12" s="24" t="s">
        <v>20</v>
      </c>
      <c r="I12" s="24" t="s">
        <v>20</v>
      </c>
      <c r="J12" s="23" t="s">
        <v>20</v>
      </c>
      <c r="K12" s="24" t="s">
        <v>20</v>
      </c>
      <c r="L12" s="24" t="s">
        <v>20</v>
      </c>
      <c r="M12" s="80" t="s">
        <v>20</v>
      </c>
      <c r="N12" s="24" t="s">
        <v>20</v>
      </c>
      <c r="O12" s="24" t="s">
        <v>20</v>
      </c>
      <c r="P12" s="25" t="s">
        <v>20</v>
      </c>
      <c r="Q12" s="20"/>
      <c r="R12" s="20"/>
      <c r="S12" s="20"/>
      <c r="T12" s="20"/>
      <c r="U12" s="20"/>
      <c r="V12" s="20"/>
      <c r="W12" s="20"/>
      <c r="X12" s="20"/>
      <c r="Y12" s="20"/>
    </row>
    <row r="13" spans="1:25" x14ac:dyDescent="0.2">
      <c r="B13" s="26">
        <f>SUM(B6:B12)</f>
        <v>91</v>
      </c>
      <c r="C13" s="27">
        <v>18.681807079999999</v>
      </c>
      <c r="D13" s="27">
        <v>15.6</v>
      </c>
      <c r="E13" s="27">
        <v>21.8</v>
      </c>
      <c r="F13" s="27">
        <v>20.069011540000002</v>
      </c>
      <c r="G13" s="27">
        <v>16.8</v>
      </c>
      <c r="H13" s="27">
        <v>23.2</v>
      </c>
      <c r="I13" s="27">
        <v>19.375409309999998</v>
      </c>
      <c r="J13" s="27">
        <v>12.62</v>
      </c>
      <c r="K13" s="27">
        <v>14.38</v>
      </c>
      <c r="L13" s="27">
        <v>13.376605619999999</v>
      </c>
      <c r="M13" s="27">
        <v>11.87</v>
      </c>
      <c r="N13" s="27">
        <v>13.81</v>
      </c>
      <c r="O13" s="27">
        <v>12.68329726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7" thickBo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x14ac:dyDescent="0.2">
      <c r="A15" s="9"/>
      <c r="B15" s="28"/>
      <c r="C15" s="29"/>
      <c r="D15" s="29"/>
      <c r="E15" s="29"/>
      <c r="F15" s="29"/>
      <c r="G15" s="29"/>
      <c r="H15" s="29"/>
      <c r="I15" s="29"/>
      <c r="J15" s="30"/>
      <c r="K15" s="30"/>
      <c r="L15" s="30"/>
      <c r="M15" s="30"/>
      <c r="N15" s="30"/>
      <c r="O15" s="31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x14ac:dyDescent="0.2">
      <c r="A16" s="9"/>
      <c r="B16" s="32"/>
      <c r="C16" s="82" t="s">
        <v>21</v>
      </c>
      <c r="D16" s="68"/>
      <c r="H16" s="9"/>
      <c r="I16" s="9"/>
      <c r="J16" s="82" t="s">
        <v>21</v>
      </c>
      <c r="K16" s="68"/>
      <c r="O16" s="33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x14ac:dyDescent="0.2">
      <c r="A17" s="9"/>
      <c r="B17" s="32"/>
      <c r="C17" s="69" t="s">
        <v>22</v>
      </c>
      <c r="D17" s="70"/>
      <c r="E17" s="9"/>
      <c r="F17" s="74" t="s">
        <v>23</v>
      </c>
      <c r="G17" s="75"/>
      <c r="H17" s="9"/>
      <c r="I17" s="9"/>
      <c r="J17" s="69" t="s">
        <v>22</v>
      </c>
      <c r="K17" s="70"/>
      <c r="L17" s="9"/>
      <c r="M17" s="74" t="s">
        <v>23</v>
      </c>
      <c r="N17" s="75"/>
      <c r="O17" s="33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x14ac:dyDescent="0.2">
      <c r="A18" s="9"/>
      <c r="B18" s="32"/>
      <c r="C18" s="71" t="s">
        <v>24</v>
      </c>
      <c r="D18" s="70">
        <v>10</v>
      </c>
      <c r="E18" s="9"/>
      <c r="F18" s="75" t="s">
        <v>24</v>
      </c>
      <c r="G18" s="75">
        <v>14</v>
      </c>
      <c r="H18" s="9"/>
      <c r="I18" s="9"/>
      <c r="J18" s="71" t="s">
        <v>24</v>
      </c>
      <c r="K18" s="70">
        <v>12.3</v>
      </c>
      <c r="L18" s="9"/>
      <c r="M18" s="75" t="s">
        <v>24</v>
      </c>
      <c r="N18" s="75">
        <v>11.3</v>
      </c>
      <c r="O18" s="33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x14ac:dyDescent="0.2">
      <c r="B19" s="35"/>
      <c r="C19" s="72" t="s">
        <v>25</v>
      </c>
      <c r="D19" s="73">
        <v>23</v>
      </c>
      <c r="E19" s="9"/>
      <c r="F19" s="75" t="s">
        <v>25</v>
      </c>
      <c r="G19" s="75">
        <v>26</v>
      </c>
      <c r="J19" s="72" t="s">
        <v>25</v>
      </c>
      <c r="K19" s="73">
        <v>15</v>
      </c>
      <c r="L19" s="9"/>
      <c r="M19" s="75" t="s">
        <v>25</v>
      </c>
      <c r="N19" s="75">
        <v>14.95</v>
      </c>
      <c r="O19" s="36"/>
    </row>
    <row r="20" spans="1:25" x14ac:dyDescent="0.2">
      <c r="B20" s="35"/>
      <c r="C20" s="9"/>
      <c r="D20" s="9"/>
      <c r="E20" s="9"/>
      <c r="F20" s="9"/>
      <c r="G20" s="9"/>
      <c r="J20" s="9"/>
      <c r="K20" s="9"/>
      <c r="L20" s="9"/>
      <c r="M20" s="9"/>
      <c r="N20" s="9"/>
      <c r="O20" s="36"/>
    </row>
    <row r="21" spans="1:25" x14ac:dyDescent="0.2">
      <c r="B21" s="35"/>
      <c r="C21" s="76" t="s">
        <v>26</v>
      </c>
      <c r="D21" s="77"/>
      <c r="J21" s="76" t="s">
        <v>26</v>
      </c>
      <c r="K21" s="77"/>
      <c r="O21" s="36"/>
    </row>
    <row r="22" spans="1:25" x14ac:dyDescent="0.2">
      <c r="B22" s="35"/>
      <c r="C22" s="77" t="s">
        <v>27</v>
      </c>
      <c r="D22" s="78">
        <f>MIN(D6:D12,G6:G12)</f>
        <v>10</v>
      </c>
      <c r="J22" s="77" t="s">
        <v>27</v>
      </c>
      <c r="K22" s="79">
        <f>MIN(J6:J12,M6:M12)</f>
        <v>11.3</v>
      </c>
      <c r="O22" s="36"/>
    </row>
    <row r="23" spans="1:25" x14ac:dyDescent="0.2">
      <c r="B23" s="35"/>
      <c r="C23" s="77" t="s">
        <v>28</v>
      </c>
      <c r="D23" s="78">
        <f>MAX(E6:E12,H6:H12)</f>
        <v>26</v>
      </c>
      <c r="J23" s="77" t="s">
        <v>28</v>
      </c>
      <c r="K23" s="79">
        <f>MAX(K6:K12,N6:N12)</f>
        <v>15</v>
      </c>
      <c r="O23" s="36"/>
    </row>
    <row r="24" spans="1:25" ht="17" thickBot="1" x14ac:dyDescent="0.25"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</row>
    <row r="28" spans="1:25" ht="17" thickBot="1" x14ac:dyDescent="0.25">
      <c r="B28" s="34" t="s">
        <v>1</v>
      </c>
      <c r="C28" s="34"/>
      <c r="D28" s="34"/>
      <c r="E28" s="34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34"/>
      <c r="Q28" s="34"/>
      <c r="R28" s="34"/>
      <c r="S28" s="34"/>
      <c r="T28" s="34"/>
      <c r="U28" s="34"/>
      <c r="V28" s="34"/>
      <c r="W28" s="34"/>
    </row>
    <row r="29" spans="1:25" ht="17" thickBot="1" x14ac:dyDescent="0.25">
      <c r="B29" s="41" t="str">
        <f ca="1">IFERROR(__xludf.DUMMYFUNCTION("""nx3x100 "" &amp;unique(P6:P27)&amp;"" -5s/3x100 """),"nx3x100 L. 1'45 -5s/3x100 ")</f>
        <v xml:space="preserve">nx3x100 L. 1'45 -5s/3x100 </v>
      </c>
      <c r="C29" s="41"/>
      <c r="D29" s="41"/>
      <c r="E29" s="42"/>
      <c r="F29" s="43" t="str">
        <f>A6</f>
        <v>Vierumäki</v>
      </c>
      <c r="G29" s="44"/>
      <c r="H29" s="43" t="str">
        <f>A7</f>
        <v>Pajulahti</v>
      </c>
      <c r="I29" s="44"/>
      <c r="J29" s="43" t="str">
        <f>A8</f>
        <v>Vuokatti</v>
      </c>
      <c r="K29" s="44"/>
      <c r="L29" s="43" t="str">
        <f>A9</f>
        <v>Piispala</v>
      </c>
      <c r="M29" s="44"/>
      <c r="N29" s="43" t="str">
        <f>A10</f>
        <v>Kuortane</v>
      </c>
      <c r="O29" s="44"/>
      <c r="P29" s="43">
        <f>A11</f>
        <v>0</v>
      </c>
      <c r="Q29" s="44"/>
      <c r="R29" s="43" t="e">
        <f>#REF!</f>
        <v>#REF!</v>
      </c>
      <c r="S29" s="44"/>
      <c r="T29" s="43" t="e">
        <f>#REF!</f>
        <v>#REF!</v>
      </c>
      <c r="U29" s="44"/>
      <c r="V29" s="43" t="e">
        <f>#REF!</f>
        <v>#REF!</v>
      </c>
      <c r="W29" s="44"/>
      <c r="X29" s="43" t="e">
        <f>#REF!</f>
        <v>#REF!</v>
      </c>
      <c r="Y29" s="44"/>
    </row>
    <row r="30" spans="1:25" ht="33" thickBot="1" x14ac:dyDescent="0.25">
      <c r="B30" s="45"/>
      <c r="C30" s="46" t="s">
        <v>29</v>
      </c>
      <c r="D30" s="47" t="s">
        <v>30</v>
      </c>
      <c r="E30" s="46" t="s">
        <v>31</v>
      </c>
      <c r="F30" s="48" t="s">
        <v>32</v>
      </c>
      <c r="G30" s="49" t="s">
        <v>33</v>
      </c>
      <c r="H30" s="50" t="s">
        <v>32</v>
      </c>
      <c r="I30" s="49" t="s">
        <v>33</v>
      </c>
      <c r="J30" s="48" t="s">
        <v>32</v>
      </c>
      <c r="K30" s="49" t="s">
        <v>33</v>
      </c>
      <c r="L30" s="50" t="s">
        <v>32</v>
      </c>
      <c r="M30" s="49" t="s">
        <v>33</v>
      </c>
      <c r="N30" s="48" t="s">
        <v>32</v>
      </c>
      <c r="O30" s="49" t="s">
        <v>33</v>
      </c>
      <c r="P30" s="50" t="s">
        <v>32</v>
      </c>
      <c r="Q30" s="49" t="s">
        <v>33</v>
      </c>
      <c r="R30" s="48" t="s">
        <v>32</v>
      </c>
      <c r="S30" s="49" t="s">
        <v>33</v>
      </c>
      <c r="T30" s="50" t="s">
        <v>32</v>
      </c>
      <c r="U30" s="49" t="s">
        <v>33</v>
      </c>
      <c r="V30" s="48" t="s">
        <v>32</v>
      </c>
      <c r="W30" s="49" t="s">
        <v>33</v>
      </c>
      <c r="X30" s="50" t="s">
        <v>32</v>
      </c>
      <c r="Y30" s="49" t="s">
        <v>33</v>
      </c>
    </row>
    <row r="31" spans="1:25" x14ac:dyDescent="0.2">
      <c r="B31" s="45" t="str">
        <f>VLOOKUP(C31,[2]lähdöt!A:D,2,FALSE)</f>
        <v>L. 1'30</v>
      </c>
      <c r="C31" s="51">
        <f>IF((VLOOKUP(D22,[2]lähdöt!A:D,4,FALSE))=3,D22-2,(IF((VLOOKUP(D22,[2]lähdöt!A:D,4,FALSE))=2,D22-1,D22)))</f>
        <v>10</v>
      </c>
      <c r="D31" s="52">
        <f>E31</f>
        <v>1</v>
      </c>
      <c r="E31" s="53">
        <f t="shared" ref="E31:E48" si="0">SUM(F31:Y31)</f>
        <v>1</v>
      </c>
      <c r="F31" s="54">
        <v>0</v>
      </c>
      <c r="G31" s="52">
        <v>0</v>
      </c>
      <c r="H31" s="55">
        <v>0</v>
      </c>
      <c r="I31" s="56">
        <v>0</v>
      </c>
      <c r="J31" s="54">
        <v>0</v>
      </c>
      <c r="K31" s="52">
        <v>1</v>
      </c>
      <c r="L31" s="55">
        <v>0</v>
      </c>
      <c r="M31" s="56">
        <v>0</v>
      </c>
      <c r="N31" s="54">
        <v>0</v>
      </c>
      <c r="O31" s="52">
        <v>0</v>
      </c>
      <c r="P31" s="55" t="s">
        <v>20</v>
      </c>
      <c r="Q31" s="56" t="s">
        <v>20</v>
      </c>
      <c r="R31" s="54" t="s">
        <v>20</v>
      </c>
      <c r="S31" s="52" t="s">
        <v>20</v>
      </c>
      <c r="T31" s="55" t="s">
        <v>20</v>
      </c>
      <c r="U31" s="56" t="s">
        <v>20</v>
      </c>
      <c r="V31" s="54" t="s">
        <v>20</v>
      </c>
      <c r="W31" s="52" t="s">
        <v>20</v>
      </c>
      <c r="X31" s="55" t="s">
        <v>20</v>
      </c>
      <c r="Y31" s="55" t="s">
        <v>20</v>
      </c>
    </row>
    <row r="32" spans="1:25" x14ac:dyDescent="0.2">
      <c r="B32" s="45"/>
      <c r="C32" s="51">
        <f t="shared" ref="C32:C48" si="1">C31+1</f>
        <v>11</v>
      </c>
      <c r="D32" s="52"/>
      <c r="E32" s="53">
        <f t="shared" si="0"/>
        <v>0</v>
      </c>
      <c r="F32" s="54">
        <v>0</v>
      </c>
      <c r="G32" s="52">
        <v>0</v>
      </c>
      <c r="H32" s="55">
        <v>0</v>
      </c>
      <c r="I32" s="56">
        <v>0</v>
      </c>
      <c r="J32" s="54">
        <v>0</v>
      </c>
      <c r="K32" s="52">
        <v>0</v>
      </c>
      <c r="L32" s="55">
        <v>0</v>
      </c>
      <c r="M32" s="56">
        <v>0</v>
      </c>
      <c r="N32" s="54">
        <v>0</v>
      </c>
      <c r="O32" s="52">
        <v>0</v>
      </c>
      <c r="P32" s="55" t="s">
        <v>20</v>
      </c>
      <c r="Q32" s="56" t="s">
        <v>20</v>
      </c>
      <c r="R32" s="54" t="s">
        <v>20</v>
      </c>
      <c r="S32" s="52" t="s">
        <v>20</v>
      </c>
      <c r="T32" s="55" t="s">
        <v>20</v>
      </c>
      <c r="U32" s="56" t="s">
        <v>20</v>
      </c>
      <c r="V32" s="54" t="s">
        <v>20</v>
      </c>
      <c r="W32" s="52" t="s">
        <v>20</v>
      </c>
      <c r="X32" s="55" t="s">
        <v>20</v>
      </c>
      <c r="Y32" s="55" t="s">
        <v>20</v>
      </c>
    </row>
    <row r="33" spans="2:25" x14ac:dyDescent="0.2">
      <c r="B33" s="45"/>
      <c r="C33" s="51">
        <f t="shared" si="1"/>
        <v>12</v>
      </c>
      <c r="D33" s="52"/>
      <c r="E33" s="53">
        <f t="shared" si="0"/>
        <v>1</v>
      </c>
      <c r="F33" s="54">
        <v>0</v>
      </c>
      <c r="G33" s="52">
        <v>0</v>
      </c>
      <c r="H33" s="55">
        <v>0</v>
      </c>
      <c r="I33" s="56">
        <v>0</v>
      </c>
      <c r="J33" s="54">
        <v>0</v>
      </c>
      <c r="K33" s="52">
        <v>1</v>
      </c>
      <c r="L33" s="55">
        <v>0</v>
      </c>
      <c r="M33" s="56">
        <v>0</v>
      </c>
      <c r="N33" s="54">
        <v>0</v>
      </c>
      <c r="O33" s="52">
        <v>0</v>
      </c>
      <c r="P33" s="55" t="s">
        <v>20</v>
      </c>
      <c r="Q33" s="56" t="s">
        <v>20</v>
      </c>
      <c r="R33" s="54" t="s">
        <v>20</v>
      </c>
      <c r="S33" s="52" t="s">
        <v>20</v>
      </c>
      <c r="T33" s="55" t="s">
        <v>20</v>
      </c>
      <c r="U33" s="56" t="s">
        <v>20</v>
      </c>
      <c r="V33" s="54" t="s">
        <v>20</v>
      </c>
      <c r="W33" s="52" t="s">
        <v>20</v>
      </c>
      <c r="X33" s="55" t="s">
        <v>20</v>
      </c>
      <c r="Y33" s="55" t="s">
        <v>20</v>
      </c>
    </row>
    <row r="34" spans="2:25" x14ac:dyDescent="0.2">
      <c r="B34" s="45" t="str">
        <f>VLOOKUP(C34,[2]lähdöt!A:D,2,FALSE)</f>
        <v>L. 1'25</v>
      </c>
      <c r="C34" s="51">
        <f t="shared" si="1"/>
        <v>13</v>
      </c>
      <c r="D34" s="52">
        <f>SUM(E31:E33)</f>
        <v>2</v>
      </c>
      <c r="E34" s="53">
        <f t="shared" si="0"/>
        <v>1</v>
      </c>
      <c r="F34" s="54">
        <v>0</v>
      </c>
      <c r="G34" s="52">
        <v>0</v>
      </c>
      <c r="H34" s="55">
        <v>0</v>
      </c>
      <c r="I34" s="56">
        <v>0</v>
      </c>
      <c r="J34" s="54">
        <v>0</v>
      </c>
      <c r="K34" s="52">
        <v>1</v>
      </c>
      <c r="L34" s="55">
        <v>0</v>
      </c>
      <c r="M34" s="56">
        <v>0</v>
      </c>
      <c r="N34" s="54">
        <v>0</v>
      </c>
      <c r="O34" s="52">
        <v>0</v>
      </c>
      <c r="P34" s="55" t="s">
        <v>20</v>
      </c>
      <c r="Q34" s="56" t="s">
        <v>20</v>
      </c>
      <c r="R34" s="54" t="s">
        <v>20</v>
      </c>
      <c r="S34" s="52" t="s">
        <v>20</v>
      </c>
      <c r="T34" s="55" t="s">
        <v>20</v>
      </c>
      <c r="U34" s="56" t="s">
        <v>20</v>
      </c>
      <c r="V34" s="54" t="s">
        <v>20</v>
      </c>
      <c r="W34" s="52" t="s">
        <v>20</v>
      </c>
      <c r="X34" s="55" t="s">
        <v>20</v>
      </c>
      <c r="Y34" s="55" t="s">
        <v>20</v>
      </c>
    </row>
    <row r="35" spans="2:25" x14ac:dyDescent="0.2">
      <c r="B35" s="45"/>
      <c r="C35" s="51">
        <f t="shared" si="1"/>
        <v>14</v>
      </c>
      <c r="D35" s="52"/>
      <c r="E35" s="53">
        <f t="shared" si="0"/>
        <v>1</v>
      </c>
      <c r="F35" s="54">
        <v>0</v>
      </c>
      <c r="G35" s="52">
        <v>0</v>
      </c>
      <c r="H35" s="55">
        <v>0</v>
      </c>
      <c r="I35" s="56">
        <v>0</v>
      </c>
      <c r="J35" s="54">
        <v>0</v>
      </c>
      <c r="K35" s="52">
        <v>0</v>
      </c>
      <c r="L35" s="55">
        <v>1</v>
      </c>
      <c r="M35" s="56">
        <v>0</v>
      </c>
      <c r="N35" s="54">
        <v>0</v>
      </c>
      <c r="O35" s="52">
        <v>0</v>
      </c>
      <c r="P35" s="55" t="s">
        <v>20</v>
      </c>
      <c r="Q35" s="56" t="s">
        <v>20</v>
      </c>
      <c r="R35" s="54" t="s">
        <v>20</v>
      </c>
      <c r="S35" s="52" t="s">
        <v>20</v>
      </c>
      <c r="T35" s="55" t="s">
        <v>20</v>
      </c>
      <c r="U35" s="56" t="s">
        <v>20</v>
      </c>
      <c r="V35" s="54" t="s">
        <v>20</v>
      </c>
      <c r="W35" s="52" t="s">
        <v>20</v>
      </c>
      <c r="X35" s="55" t="s">
        <v>20</v>
      </c>
      <c r="Y35" s="55" t="s">
        <v>20</v>
      </c>
    </row>
    <row r="36" spans="2:25" x14ac:dyDescent="0.2">
      <c r="B36" s="45"/>
      <c r="C36" s="51">
        <f t="shared" si="1"/>
        <v>15</v>
      </c>
      <c r="D36" s="52"/>
      <c r="E36" s="53">
        <f t="shared" si="0"/>
        <v>0</v>
      </c>
      <c r="F36" s="54">
        <v>0</v>
      </c>
      <c r="G36" s="52">
        <v>0</v>
      </c>
      <c r="H36" s="55">
        <v>0</v>
      </c>
      <c r="I36" s="56">
        <v>0</v>
      </c>
      <c r="J36" s="54">
        <v>0</v>
      </c>
      <c r="K36" s="52">
        <v>0</v>
      </c>
      <c r="L36" s="55">
        <v>0</v>
      </c>
      <c r="M36" s="56">
        <v>0</v>
      </c>
      <c r="N36" s="54">
        <v>0</v>
      </c>
      <c r="O36" s="52">
        <v>0</v>
      </c>
      <c r="P36" s="55" t="s">
        <v>20</v>
      </c>
      <c r="Q36" s="56" t="s">
        <v>20</v>
      </c>
      <c r="R36" s="54" t="s">
        <v>20</v>
      </c>
      <c r="S36" s="52" t="s">
        <v>20</v>
      </c>
      <c r="T36" s="55" t="s">
        <v>20</v>
      </c>
      <c r="U36" s="56" t="s">
        <v>20</v>
      </c>
      <c r="V36" s="54" t="s">
        <v>20</v>
      </c>
      <c r="W36" s="52" t="s">
        <v>20</v>
      </c>
      <c r="X36" s="55" t="s">
        <v>20</v>
      </c>
      <c r="Y36" s="55" t="s">
        <v>20</v>
      </c>
    </row>
    <row r="37" spans="2:25" x14ac:dyDescent="0.2">
      <c r="B37" s="45" t="str">
        <f>VLOOKUP(C37,[2]lähdöt!A:D,2,FALSE)</f>
        <v>L. 1'20</v>
      </c>
      <c r="C37" s="51">
        <f t="shared" si="1"/>
        <v>16</v>
      </c>
      <c r="D37" s="52">
        <f>SUM(E34:E36)</f>
        <v>2</v>
      </c>
      <c r="E37" s="53">
        <f t="shared" si="0"/>
        <v>12</v>
      </c>
      <c r="F37" s="54">
        <v>0</v>
      </c>
      <c r="G37" s="52">
        <v>1</v>
      </c>
      <c r="H37" s="55">
        <v>2</v>
      </c>
      <c r="I37" s="56">
        <v>0</v>
      </c>
      <c r="J37" s="54">
        <v>3</v>
      </c>
      <c r="K37" s="52">
        <v>4</v>
      </c>
      <c r="L37" s="55">
        <v>0</v>
      </c>
      <c r="M37" s="56">
        <v>2</v>
      </c>
      <c r="N37" s="54">
        <v>0</v>
      </c>
      <c r="O37" s="52">
        <v>0</v>
      </c>
      <c r="P37" s="55" t="s">
        <v>20</v>
      </c>
      <c r="Q37" s="56" t="s">
        <v>20</v>
      </c>
      <c r="R37" s="54" t="s">
        <v>20</v>
      </c>
      <c r="S37" s="52" t="s">
        <v>20</v>
      </c>
      <c r="T37" s="55" t="s">
        <v>20</v>
      </c>
      <c r="U37" s="56" t="s">
        <v>20</v>
      </c>
      <c r="V37" s="54" t="s">
        <v>20</v>
      </c>
      <c r="W37" s="52" t="s">
        <v>20</v>
      </c>
      <c r="X37" s="55" t="s">
        <v>20</v>
      </c>
      <c r="Y37" s="55" t="s">
        <v>20</v>
      </c>
    </row>
    <row r="38" spans="2:25" x14ac:dyDescent="0.2">
      <c r="B38" s="45"/>
      <c r="C38" s="51">
        <f t="shared" si="1"/>
        <v>17</v>
      </c>
      <c r="D38" s="52"/>
      <c r="E38" s="53">
        <f t="shared" si="0"/>
        <v>10</v>
      </c>
      <c r="F38" s="54">
        <v>0</v>
      </c>
      <c r="G38" s="52">
        <v>2</v>
      </c>
      <c r="H38" s="55">
        <v>0</v>
      </c>
      <c r="I38" s="56">
        <v>1</v>
      </c>
      <c r="J38" s="54">
        <v>1</v>
      </c>
      <c r="K38" s="52">
        <v>2</v>
      </c>
      <c r="L38" s="55">
        <v>2</v>
      </c>
      <c r="M38" s="56">
        <v>2</v>
      </c>
      <c r="N38" s="54">
        <v>0</v>
      </c>
      <c r="O38" s="52">
        <v>0</v>
      </c>
      <c r="P38" s="55" t="s">
        <v>20</v>
      </c>
      <c r="Q38" s="56" t="s">
        <v>20</v>
      </c>
      <c r="R38" s="54" t="s">
        <v>20</v>
      </c>
      <c r="S38" s="52" t="s">
        <v>20</v>
      </c>
      <c r="T38" s="55" t="s">
        <v>20</v>
      </c>
      <c r="U38" s="56" t="s">
        <v>20</v>
      </c>
      <c r="V38" s="54" t="s">
        <v>20</v>
      </c>
      <c r="W38" s="52" t="s">
        <v>20</v>
      </c>
      <c r="X38" s="55" t="s">
        <v>20</v>
      </c>
      <c r="Y38" s="55" t="s">
        <v>20</v>
      </c>
    </row>
    <row r="39" spans="2:25" x14ac:dyDescent="0.2">
      <c r="B39" s="45"/>
      <c r="C39" s="51">
        <f t="shared" si="1"/>
        <v>18</v>
      </c>
      <c r="D39" s="52"/>
      <c r="E39" s="53">
        <f t="shared" si="0"/>
        <v>4</v>
      </c>
      <c r="F39" s="54">
        <v>0</v>
      </c>
      <c r="G39" s="52">
        <v>1</v>
      </c>
      <c r="H39" s="55">
        <v>0</v>
      </c>
      <c r="I39" s="56">
        <v>0</v>
      </c>
      <c r="J39" s="54">
        <v>0</v>
      </c>
      <c r="K39" s="52">
        <v>0</v>
      </c>
      <c r="L39" s="55">
        <v>0</v>
      </c>
      <c r="M39" s="56">
        <v>3</v>
      </c>
      <c r="N39" s="54">
        <v>0</v>
      </c>
      <c r="O39" s="52">
        <v>0</v>
      </c>
      <c r="P39" s="55" t="s">
        <v>20</v>
      </c>
      <c r="Q39" s="56" t="s">
        <v>20</v>
      </c>
      <c r="R39" s="54" t="s">
        <v>20</v>
      </c>
      <c r="S39" s="52" t="s">
        <v>20</v>
      </c>
      <c r="T39" s="55" t="s">
        <v>20</v>
      </c>
      <c r="U39" s="56" t="s">
        <v>20</v>
      </c>
      <c r="V39" s="54" t="s">
        <v>20</v>
      </c>
      <c r="W39" s="52" t="s">
        <v>20</v>
      </c>
      <c r="X39" s="55" t="s">
        <v>20</v>
      </c>
      <c r="Y39" s="55" t="s">
        <v>20</v>
      </c>
    </row>
    <row r="40" spans="2:25" x14ac:dyDescent="0.2">
      <c r="B40" s="45" t="str">
        <f>VLOOKUP(C40,[2]lähdöt!A:D,2,FALSE)</f>
        <v>L. 1'15</v>
      </c>
      <c r="C40" s="51">
        <f t="shared" si="1"/>
        <v>19</v>
      </c>
      <c r="D40" s="52">
        <f>SUM(E37:E39)</f>
        <v>26</v>
      </c>
      <c r="E40" s="90">
        <f t="shared" si="0"/>
        <v>18</v>
      </c>
      <c r="F40" s="54">
        <v>4</v>
      </c>
      <c r="G40" s="52">
        <v>2</v>
      </c>
      <c r="H40" s="55">
        <v>0</v>
      </c>
      <c r="I40" s="56">
        <v>3</v>
      </c>
      <c r="J40" s="54">
        <v>0</v>
      </c>
      <c r="K40" s="52">
        <v>0</v>
      </c>
      <c r="L40" s="55">
        <v>2</v>
      </c>
      <c r="M40" s="56">
        <v>3</v>
      </c>
      <c r="N40" s="54">
        <v>1</v>
      </c>
      <c r="O40" s="52">
        <v>3</v>
      </c>
      <c r="P40" s="55" t="s">
        <v>20</v>
      </c>
      <c r="Q40" s="56" t="s">
        <v>20</v>
      </c>
      <c r="R40" s="54" t="s">
        <v>20</v>
      </c>
      <c r="S40" s="52" t="s">
        <v>20</v>
      </c>
      <c r="T40" s="55" t="s">
        <v>20</v>
      </c>
      <c r="U40" s="56" t="s">
        <v>20</v>
      </c>
      <c r="V40" s="54" t="s">
        <v>20</v>
      </c>
      <c r="W40" s="52" t="s">
        <v>20</v>
      </c>
      <c r="X40" s="55" t="s">
        <v>20</v>
      </c>
      <c r="Y40" s="55" t="s">
        <v>20</v>
      </c>
    </row>
    <row r="41" spans="2:25" x14ac:dyDescent="0.2">
      <c r="B41" s="45"/>
      <c r="C41" s="51">
        <f t="shared" si="1"/>
        <v>20</v>
      </c>
      <c r="D41" s="52"/>
      <c r="E41" s="53">
        <f t="shared" si="0"/>
        <v>7</v>
      </c>
      <c r="F41" s="54">
        <v>1</v>
      </c>
      <c r="G41" s="52">
        <v>2</v>
      </c>
      <c r="H41" s="55">
        <v>2</v>
      </c>
      <c r="I41" s="56">
        <v>1</v>
      </c>
      <c r="J41" s="54">
        <v>0</v>
      </c>
      <c r="K41" s="52">
        <v>0</v>
      </c>
      <c r="L41" s="55">
        <v>0</v>
      </c>
      <c r="M41" s="56">
        <v>0</v>
      </c>
      <c r="N41" s="54">
        <v>0</v>
      </c>
      <c r="O41" s="52">
        <v>1</v>
      </c>
      <c r="P41" s="55" t="s">
        <v>20</v>
      </c>
      <c r="Q41" s="56" t="s">
        <v>20</v>
      </c>
      <c r="R41" s="54" t="s">
        <v>20</v>
      </c>
      <c r="S41" s="52" t="s">
        <v>20</v>
      </c>
      <c r="T41" s="55" t="s">
        <v>20</v>
      </c>
      <c r="U41" s="56" t="s">
        <v>20</v>
      </c>
      <c r="V41" s="54" t="s">
        <v>20</v>
      </c>
      <c r="W41" s="52" t="s">
        <v>20</v>
      </c>
      <c r="X41" s="55" t="s">
        <v>20</v>
      </c>
      <c r="Y41" s="55" t="s">
        <v>20</v>
      </c>
    </row>
    <row r="42" spans="2:25" x14ac:dyDescent="0.2">
      <c r="B42" s="45"/>
      <c r="C42" s="51">
        <f t="shared" si="1"/>
        <v>21</v>
      </c>
      <c r="D42" s="52"/>
      <c r="E42" s="53">
        <f t="shared" si="0"/>
        <v>13</v>
      </c>
      <c r="F42" s="54">
        <v>2</v>
      </c>
      <c r="G42" s="52">
        <v>1</v>
      </c>
      <c r="H42" s="55">
        <v>1</v>
      </c>
      <c r="I42" s="56">
        <v>1</v>
      </c>
      <c r="J42" s="54">
        <v>3</v>
      </c>
      <c r="K42" s="52">
        <v>3</v>
      </c>
      <c r="L42" s="55">
        <v>1</v>
      </c>
      <c r="M42" s="56">
        <v>1</v>
      </c>
      <c r="N42" s="54">
        <v>0</v>
      </c>
      <c r="O42" s="52">
        <v>0</v>
      </c>
      <c r="P42" s="55" t="s">
        <v>20</v>
      </c>
      <c r="Q42" s="56" t="s">
        <v>20</v>
      </c>
      <c r="R42" s="54" t="s">
        <v>20</v>
      </c>
      <c r="S42" s="52" t="s">
        <v>20</v>
      </c>
      <c r="T42" s="55" t="s">
        <v>20</v>
      </c>
      <c r="U42" s="56" t="s">
        <v>20</v>
      </c>
      <c r="V42" s="54" t="s">
        <v>20</v>
      </c>
      <c r="W42" s="52" t="s">
        <v>20</v>
      </c>
      <c r="X42" s="55" t="s">
        <v>20</v>
      </c>
      <c r="Y42" s="55" t="s">
        <v>20</v>
      </c>
    </row>
    <row r="43" spans="2:25" x14ac:dyDescent="0.2">
      <c r="B43" s="45" t="str">
        <f>VLOOKUP(C43,[2]lähdöt!A:D,2,FALSE)</f>
        <v>L. 1'10</v>
      </c>
      <c r="C43" s="51">
        <f t="shared" si="1"/>
        <v>22</v>
      </c>
      <c r="D43" s="89">
        <f>SUM(E40:E42)</f>
        <v>38</v>
      </c>
      <c r="E43" s="53">
        <f t="shared" si="0"/>
        <v>11</v>
      </c>
      <c r="F43" s="54">
        <v>4</v>
      </c>
      <c r="G43" s="52">
        <v>0</v>
      </c>
      <c r="H43" s="55">
        <v>0</v>
      </c>
      <c r="I43" s="56">
        <v>1</v>
      </c>
      <c r="J43" s="54">
        <v>0</v>
      </c>
      <c r="K43" s="52">
        <v>0</v>
      </c>
      <c r="L43" s="55">
        <v>1</v>
      </c>
      <c r="M43" s="56">
        <v>2</v>
      </c>
      <c r="N43" s="54">
        <v>2</v>
      </c>
      <c r="O43" s="52">
        <v>1</v>
      </c>
      <c r="P43" s="55" t="s">
        <v>20</v>
      </c>
      <c r="Q43" s="56" t="s">
        <v>20</v>
      </c>
      <c r="R43" s="54" t="s">
        <v>20</v>
      </c>
      <c r="S43" s="52" t="s">
        <v>20</v>
      </c>
      <c r="T43" s="55" t="s">
        <v>20</v>
      </c>
      <c r="U43" s="56" t="s">
        <v>20</v>
      </c>
      <c r="V43" s="54" t="s">
        <v>20</v>
      </c>
      <c r="W43" s="52" t="s">
        <v>20</v>
      </c>
      <c r="X43" s="55" t="s">
        <v>20</v>
      </c>
      <c r="Y43" s="55" t="s">
        <v>20</v>
      </c>
    </row>
    <row r="44" spans="2:25" x14ac:dyDescent="0.2">
      <c r="B44" s="45"/>
      <c r="C44" s="51">
        <f t="shared" si="1"/>
        <v>23</v>
      </c>
      <c r="D44" s="64"/>
      <c r="E44" s="53">
        <f t="shared" si="0"/>
        <v>7</v>
      </c>
      <c r="F44" s="54">
        <v>0</v>
      </c>
      <c r="G44" s="52">
        <v>0</v>
      </c>
      <c r="H44" s="55">
        <v>1</v>
      </c>
      <c r="I44" s="56">
        <v>0</v>
      </c>
      <c r="J44" s="54">
        <v>0</v>
      </c>
      <c r="K44" s="52">
        <v>0</v>
      </c>
      <c r="L44" s="55">
        <v>1</v>
      </c>
      <c r="M44" s="56">
        <v>0</v>
      </c>
      <c r="N44" s="54">
        <v>4</v>
      </c>
      <c r="O44" s="52">
        <v>1</v>
      </c>
      <c r="P44" s="55" t="s">
        <v>20</v>
      </c>
      <c r="Q44" s="56" t="s">
        <v>20</v>
      </c>
      <c r="R44" s="54" t="s">
        <v>20</v>
      </c>
      <c r="S44" s="52" t="s">
        <v>20</v>
      </c>
      <c r="T44" s="55" t="s">
        <v>20</v>
      </c>
      <c r="U44" s="56" t="s">
        <v>20</v>
      </c>
      <c r="V44" s="54" t="s">
        <v>20</v>
      </c>
      <c r="W44" s="52" t="s">
        <v>20</v>
      </c>
      <c r="X44" s="55" t="s">
        <v>20</v>
      </c>
      <c r="Y44" s="55" t="s">
        <v>20</v>
      </c>
    </row>
    <row r="45" spans="2:25" x14ac:dyDescent="0.2">
      <c r="B45" s="45"/>
      <c r="C45" s="51">
        <f t="shared" si="1"/>
        <v>24</v>
      </c>
      <c r="D45" s="64"/>
      <c r="E45" s="53">
        <f t="shared" si="0"/>
        <v>1</v>
      </c>
      <c r="F45" s="54">
        <v>0</v>
      </c>
      <c r="G45" s="52">
        <v>0</v>
      </c>
      <c r="H45" s="55">
        <v>0</v>
      </c>
      <c r="I45" s="56">
        <v>0</v>
      </c>
      <c r="J45" s="54">
        <v>0</v>
      </c>
      <c r="K45" s="52">
        <v>0</v>
      </c>
      <c r="L45" s="55">
        <v>1</v>
      </c>
      <c r="M45" s="56">
        <v>0</v>
      </c>
      <c r="N45" s="54">
        <v>0</v>
      </c>
      <c r="O45" s="52">
        <v>0</v>
      </c>
      <c r="P45" s="55" t="s">
        <v>20</v>
      </c>
      <c r="Q45" s="56" t="s">
        <v>20</v>
      </c>
      <c r="R45" s="54" t="s">
        <v>20</v>
      </c>
      <c r="S45" s="52" t="s">
        <v>20</v>
      </c>
      <c r="T45" s="55" t="s">
        <v>20</v>
      </c>
      <c r="U45" s="56" t="s">
        <v>20</v>
      </c>
      <c r="V45" s="54" t="s">
        <v>20</v>
      </c>
      <c r="W45" s="52" t="s">
        <v>20</v>
      </c>
      <c r="X45" s="55" t="s">
        <v>20</v>
      </c>
      <c r="Y45" s="55" t="s">
        <v>20</v>
      </c>
    </row>
    <row r="46" spans="2:25" x14ac:dyDescent="0.2">
      <c r="B46" s="45" t="str">
        <f>VLOOKUP(C46,[2]lähdöt!A:D,2,FALSE)</f>
        <v>L. 1'05</v>
      </c>
      <c r="C46" s="51">
        <f t="shared" si="1"/>
        <v>25</v>
      </c>
      <c r="D46" s="52">
        <f>SUM(E43:E45)</f>
        <v>19</v>
      </c>
      <c r="E46" s="53">
        <f t="shared" si="0"/>
        <v>0</v>
      </c>
      <c r="F46" s="54">
        <v>0</v>
      </c>
      <c r="G46" s="52">
        <v>0</v>
      </c>
      <c r="H46" s="55">
        <v>0</v>
      </c>
      <c r="I46" s="56">
        <v>0</v>
      </c>
      <c r="J46" s="54">
        <v>0</v>
      </c>
      <c r="K46" s="52">
        <v>0</v>
      </c>
      <c r="L46" s="55">
        <v>0</v>
      </c>
      <c r="M46" s="56">
        <v>0</v>
      </c>
      <c r="N46" s="54">
        <v>0</v>
      </c>
      <c r="O46" s="52">
        <v>0</v>
      </c>
      <c r="P46" s="55" t="s">
        <v>20</v>
      </c>
      <c r="Q46" s="56" t="s">
        <v>20</v>
      </c>
      <c r="R46" s="54" t="s">
        <v>20</v>
      </c>
      <c r="S46" s="52" t="s">
        <v>20</v>
      </c>
      <c r="T46" s="55" t="s">
        <v>20</v>
      </c>
      <c r="U46" s="56" t="s">
        <v>20</v>
      </c>
      <c r="V46" s="54" t="s">
        <v>20</v>
      </c>
      <c r="W46" s="52" t="s">
        <v>20</v>
      </c>
      <c r="X46" s="55" t="s">
        <v>20</v>
      </c>
      <c r="Y46" s="55" t="s">
        <v>20</v>
      </c>
    </row>
    <row r="47" spans="2:25" x14ac:dyDescent="0.2">
      <c r="B47" s="45"/>
      <c r="C47" s="51">
        <f t="shared" si="1"/>
        <v>26</v>
      </c>
      <c r="D47" s="65"/>
      <c r="E47" s="53">
        <f t="shared" si="0"/>
        <v>1</v>
      </c>
      <c r="F47" s="54">
        <v>0</v>
      </c>
      <c r="G47" s="52">
        <v>0</v>
      </c>
      <c r="H47" s="55">
        <v>0</v>
      </c>
      <c r="I47" s="56">
        <v>0</v>
      </c>
      <c r="J47" s="54">
        <v>0</v>
      </c>
      <c r="K47" s="52">
        <v>0</v>
      </c>
      <c r="L47" s="55">
        <v>0</v>
      </c>
      <c r="M47" s="56">
        <v>0</v>
      </c>
      <c r="N47" s="54">
        <v>1</v>
      </c>
      <c r="O47" s="52">
        <v>0</v>
      </c>
      <c r="P47" s="55" t="s">
        <v>20</v>
      </c>
      <c r="Q47" s="56" t="s">
        <v>20</v>
      </c>
      <c r="R47" s="54" t="s">
        <v>20</v>
      </c>
      <c r="S47" s="52" t="s">
        <v>20</v>
      </c>
      <c r="T47" s="55" t="s">
        <v>20</v>
      </c>
      <c r="U47" s="56" t="s">
        <v>20</v>
      </c>
      <c r="V47" s="54" t="s">
        <v>20</v>
      </c>
      <c r="W47" s="52" t="s">
        <v>20</v>
      </c>
      <c r="X47" s="55" t="s">
        <v>20</v>
      </c>
      <c r="Y47" s="55" t="s">
        <v>20</v>
      </c>
    </row>
    <row r="48" spans="2:25" ht="17" thickBot="1" x14ac:dyDescent="0.25">
      <c r="B48" s="66"/>
      <c r="C48" s="67">
        <f t="shared" si="1"/>
        <v>27</v>
      </c>
      <c r="D48" s="59"/>
      <c r="E48" s="53">
        <f t="shared" si="0"/>
        <v>0</v>
      </c>
      <c r="F48" s="54">
        <v>0</v>
      </c>
      <c r="G48" s="52">
        <v>0</v>
      </c>
      <c r="H48" s="55">
        <v>0</v>
      </c>
      <c r="I48" s="56">
        <v>0</v>
      </c>
      <c r="J48" s="54">
        <v>0</v>
      </c>
      <c r="K48" s="52">
        <v>0</v>
      </c>
      <c r="L48" s="55">
        <v>0</v>
      </c>
      <c r="M48" s="56">
        <v>0</v>
      </c>
      <c r="N48" s="54">
        <v>0</v>
      </c>
      <c r="O48" s="52">
        <v>0</v>
      </c>
      <c r="P48" s="55" t="s">
        <v>20</v>
      </c>
      <c r="Q48" s="56" t="s">
        <v>20</v>
      </c>
      <c r="R48" s="54" t="s">
        <v>20</v>
      </c>
      <c r="S48" s="52" t="s">
        <v>20</v>
      </c>
      <c r="T48" s="55" t="s">
        <v>20</v>
      </c>
      <c r="U48" s="56" t="s">
        <v>20</v>
      </c>
      <c r="V48" s="54" t="s">
        <v>20</v>
      </c>
      <c r="W48" s="52" t="s">
        <v>20</v>
      </c>
      <c r="X48" s="55" t="s">
        <v>20</v>
      </c>
      <c r="Y48" s="55" t="s">
        <v>20</v>
      </c>
    </row>
    <row r="49" spans="2:25" ht="17" thickBot="1" x14ac:dyDescent="0.25">
      <c r="B49" s="9"/>
      <c r="C49" s="9" t="s">
        <v>34</v>
      </c>
      <c r="D49" s="33"/>
      <c r="E49" s="57">
        <f t="shared" ref="E49:Y49" si="2">SUM(E31:E48)</f>
        <v>88</v>
      </c>
      <c r="F49" s="58">
        <f t="shared" si="2"/>
        <v>11</v>
      </c>
      <c r="G49" s="59">
        <f t="shared" si="2"/>
        <v>9</v>
      </c>
      <c r="H49" s="60">
        <f t="shared" si="2"/>
        <v>6</v>
      </c>
      <c r="I49" s="61">
        <f t="shared" si="2"/>
        <v>7</v>
      </c>
      <c r="J49" s="58">
        <f t="shared" si="2"/>
        <v>7</v>
      </c>
      <c r="K49" s="59">
        <f t="shared" si="2"/>
        <v>12</v>
      </c>
      <c r="L49" s="60">
        <f t="shared" si="2"/>
        <v>9</v>
      </c>
      <c r="M49" s="61">
        <f t="shared" si="2"/>
        <v>13</v>
      </c>
      <c r="N49" s="58">
        <f t="shared" si="2"/>
        <v>8</v>
      </c>
      <c r="O49" s="59">
        <f t="shared" si="2"/>
        <v>6</v>
      </c>
      <c r="P49" s="60">
        <f t="shared" si="2"/>
        <v>0</v>
      </c>
      <c r="Q49" s="59">
        <f t="shared" si="2"/>
        <v>0</v>
      </c>
      <c r="R49" s="58">
        <f t="shared" si="2"/>
        <v>0</v>
      </c>
      <c r="S49" s="59">
        <f t="shared" si="2"/>
        <v>0</v>
      </c>
      <c r="T49" s="60">
        <f t="shared" si="2"/>
        <v>0</v>
      </c>
      <c r="U49" s="59">
        <f t="shared" si="2"/>
        <v>0</v>
      </c>
      <c r="V49" s="58">
        <f t="shared" si="2"/>
        <v>0</v>
      </c>
      <c r="W49" s="59">
        <f t="shared" si="2"/>
        <v>0</v>
      </c>
      <c r="X49" s="60">
        <f t="shared" si="2"/>
        <v>0</v>
      </c>
      <c r="Y49" s="59">
        <f t="shared" si="2"/>
        <v>0</v>
      </c>
    </row>
  </sheetData>
  <sheetProtection algorithmName="SHA-512" hashValue="/MKISdOe9jkVnfAIHYzCUWPCvhn9pHV7pofKJWpSUt/ciqG+SLXoVBC0GJtgEduQfiyKnJZiGJx0SKsr9VXpog==" saltValue="+CAmmXn3qhNTJCnmsqoheQ==" spinCount="100000" sheet="1" objects="1" scenarios="1"/>
  <mergeCells count="11">
    <mergeCell ref="P29:Q29"/>
    <mergeCell ref="R29:S29"/>
    <mergeCell ref="T29:U29"/>
    <mergeCell ref="V29:W29"/>
    <mergeCell ref="X29:Y29"/>
    <mergeCell ref="A1:O3"/>
    <mergeCell ref="F29:G29"/>
    <mergeCell ref="H29:I29"/>
    <mergeCell ref="J29:K29"/>
    <mergeCell ref="L29:M29"/>
    <mergeCell ref="N29:O29"/>
  </mergeCells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Lapset</vt:lpstr>
      <vt:lpstr>Nuoret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Marjoona Teljo</dc:creator>
  <cp:lastModifiedBy>Marjoona Teljo</cp:lastModifiedBy>
  <dcterms:created xsi:type="dcterms:W3CDTF">2023-02-13T10:37:40Z</dcterms:created>
  <dcterms:modified xsi:type="dcterms:W3CDTF">2023-02-13T10:46:15Z</dcterms:modified>
</cp:coreProperties>
</file>